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Mjesečni EXCEL\2025\IX - 2025\Jezici\"/>
    </mc:Choice>
  </mc:AlternateContent>
  <xr:revisionPtr revIDLastSave="0" documentId="13_ncr:1_{B09E49C0-D0F9-485A-B0AA-6AE9DBB7B42D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4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4" i="43" l="1"/>
  <c r="F34" i="43" l="1"/>
  <c r="G11" i="43" l="1"/>
  <c r="G10" i="43"/>
  <c r="R11" i="43"/>
  <c r="R12" i="43"/>
  <c r="R13" i="43"/>
  <c r="R14" i="43"/>
  <c r="R15" i="43"/>
  <c r="R16" i="43"/>
  <c r="R17" i="43"/>
  <c r="R18" i="43"/>
  <c r="R19" i="43"/>
  <c r="R20" i="43"/>
  <c r="R21" i="43"/>
  <c r="R22" i="43"/>
  <c r="R23" i="43"/>
  <c r="R24" i="43"/>
  <c r="R25" i="43"/>
  <c r="R26" i="43"/>
  <c r="R27" i="43"/>
  <c r="R28" i="43"/>
  <c r="R29" i="43"/>
  <c r="R30" i="43"/>
  <c r="R31" i="43"/>
  <c r="R32" i="43"/>
  <c r="R33" i="43"/>
  <c r="R10" i="43"/>
  <c r="R34" i="43" l="1"/>
  <c r="O26" i="43"/>
  <c r="O10" i="43" l="1"/>
  <c r="O14" i="43" l="1"/>
  <c r="O17" i="43"/>
  <c r="O19" i="43"/>
  <c r="O20" i="43"/>
  <c r="O32" i="43"/>
  <c r="O23" i="43"/>
  <c r="O27" i="43"/>
  <c r="O30" i="43"/>
  <c r="O31" i="43"/>
  <c r="O11" i="43"/>
  <c r="O12" i="43"/>
  <c r="O13" i="43"/>
  <c r="O15" i="43"/>
  <c r="O16" i="43"/>
  <c r="O18" i="43"/>
  <c r="O21" i="43"/>
  <c r="O22" i="43"/>
  <c r="O24" i="43"/>
  <c r="O25" i="43"/>
  <c r="O28" i="43"/>
  <c r="O29" i="43"/>
  <c r="O33" i="43"/>
  <c r="L34" i="43" l="1"/>
  <c r="C34" i="43"/>
  <c r="O34" i="43" s="1"/>
  <c r="G32" i="43" l="1"/>
  <c r="H32" i="43" s="1"/>
  <c r="G33" i="43"/>
  <c r="H33" i="43" s="1"/>
  <c r="J17" i="43"/>
  <c r="K17" i="43" s="1"/>
  <c r="J26" i="43"/>
  <c r="K26" i="43" s="1"/>
  <c r="S17" i="43"/>
  <c r="T17" i="43" s="1"/>
  <c r="S26" i="43"/>
  <c r="T26" i="43" s="1"/>
  <c r="D17" i="43"/>
  <c r="E17" i="43" s="1"/>
  <c r="D28" i="43"/>
  <c r="E28" i="43" s="1"/>
  <c r="D26" i="43"/>
  <c r="E26" i="43" s="1"/>
  <c r="G17" i="43"/>
  <c r="H17" i="43" s="1"/>
  <c r="G26" i="43"/>
  <c r="H26" i="43" s="1"/>
  <c r="M14" i="43"/>
  <c r="N14" i="43" s="1"/>
  <c r="M26" i="43"/>
  <c r="N26" i="43" s="1"/>
  <c r="P17" i="43"/>
  <c r="Q17" i="43" s="1"/>
  <c r="P26" i="43"/>
  <c r="Q26" i="43" s="1"/>
  <c r="S33" i="43"/>
  <c r="T33" i="43" s="1"/>
  <c r="S18" i="43"/>
  <c r="T18" i="43" s="1"/>
  <c r="S13" i="43"/>
  <c r="T13" i="43" s="1"/>
  <c r="S31" i="43"/>
  <c r="T31" i="43" s="1"/>
  <c r="S10" i="43"/>
  <c r="T10" i="43" s="1"/>
  <c r="S29" i="43"/>
  <c r="T29" i="43" s="1"/>
  <c r="S22" i="43"/>
  <c r="T22" i="43" s="1"/>
  <c r="S15" i="43"/>
  <c r="T15" i="43" s="1"/>
  <c r="S25" i="43"/>
  <c r="T25" i="43" s="1"/>
  <c r="S27" i="43"/>
  <c r="T27" i="43" s="1"/>
  <c r="S32" i="43"/>
  <c r="T32" i="43" s="1"/>
  <c r="S19" i="43"/>
  <c r="T19" i="43" s="1"/>
  <c r="S14" i="43"/>
  <c r="T14" i="43" s="1"/>
  <c r="S28" i="43"/>
  <c r="T28" i="43" s="1"/>
  <c r="S24" i="43"/>
  <c r="T24" i="43" s="1"/>
  <c r="S21" i="43"/>
  <c r="T21" i="43" s="1"/>
  <c r="S16" i="43"/>
  <c r="T16" i="43" s="1"/>
  <c r="S12" i="43"/>
  <c r="T12" i="43" s="1"/>
  <c r="S11" i="43"/>
  <c r="T11" i="43" s="1"/>
  <c r="S30" i="43"/>
  <c r="T30" i="43" s="1"/>
  <c r="S23" i="43"/>
  <c r="T23" i="43" s="1"/>
  <c r="S20" i="43"/>
  <c r="T20" i="43" s="1"/>
  <c r="P10" i="43"/>
  <c r="P33" i="43"/>
  <c r="Q33" i="43" s="1"/>
  <c r="P29" i="43"/>
  <c r="Q29" i="43" s="1"/>
  <c r="P25" i="43"/>
  <c r="Q25" i="43" s="1"/>
  <c r="P22" i="43"/>
  <c r="Q22" i="43" s="1"/>
  <c r="P18" i="43"/>
  <c r="Q18" i="43" s="1"/>
  <c r="P15" i="43"/>
  <c r="Q15" i="43" s="1"/>
  <c r="P13" i="43"/>
  <c r="Q13" i="43" s="1"/>
  <c r="P31" i="43"/>
  <c r="Q31" i="43" s="1"/>
  <c r="P27" i="43"/>
  <c r="Q27" i="43" s="1"/>
  <c r="P32" i="43"/>
  <c r="Q32" i="43" s="1"/>
  <c r="P19" i="43"/>
  <c r="Q19" i="43" s="1"/>
  <c r="P14" i="43"/>
  <c r="Q14" i="43" s="1"/>
  <c r="P28" i="43"/>
  <c r="Q28" i="43" s="1"/>
  <c r="P24" i="43"/>
  <c r="Q24" i="43" s="1"/>
  <c r="P21" i="43"/>
  <c r="Q21" i="43" s="1"/>
  <c r="P16" i="43"/>
  <c r="Q16" i="43" s="1"/>
  <c r="P12" i="43"/>
  <c r="Q12" i="43" s="1"/>
  <c r="P11" i="43"/>
  <c r="Q11" i="43" s="1"/>
  <c r="P30" i="43"/>
  <c r="Q30" i="43" s="1"/>
  <c r="P23" i="43"/>
  <c r="Q23" i="43" s="1"/>
  <c r="P20" i="43"/>
  <c r="Q20" i="43" s="1"/>
  <c r="M28" i="43"/>
  <c r="N28" i="43" s="1"/>
  <c r="M24" i="43"/>
  <c r="N24" i="43" s="1"/>
  <c r="M21" i="43"/>
  <c r="N21" i="43" s="1"/>
  <c r="M16" i="43"/>
  <c r="N16" i="43" s="1"/>
  <c r="M12" i="43"/>
  <c r="N12" i="43" s="1"/>
  <c r="M11" i="43"/>
  <c r="N11" i="43" s="1"/>
  <c r="M30" i="43"/>
  <c r="N30" i="43" s="1"/>
  <c r="M23" i="43"/>
  <c r="N23" i="43" s="1"/>
  <c r="M20" i="43"/>
  <c r="N20" i="43" s="1"/>
  <c r="M17" i="43"/>
  <c r="N17" i="43" s="1"/>
  <c r="M10" i="43"/>
  <c r="M33" i="43"/>
  <c r="N33" i="43" s="1"/>
  <c r="M29" i="43"/>
  <c r="N29" i="43" s="1"/>
  <c r="M25" i="43"/>
  <c r="N25" i="43" s="1"/>
  <c r="M22" i="43"/>
  <c r="N22" i="43" s="1"/>
  <c r="M18" i="43"/>
  <c r="N18" i="43" s="1"/>
  <c r="M15" i="43"/>
  <c r="N15" i="43" s="1"/>
  <c r="M13" i="43"/>
  <c r="N13" i="43" s="1"/>
  <c r="M31" i="43"/>
  <c r="N31" i="43" s="1"/>
  <c r="M27" i="43"/>
  <c r="N27" i="43" s="1"/>
  <c r="M32" i="43"/>
  <c r="N32" i="43" s="1"/>
  <c r="M19" i="43"/>
  <c r="N19" i="43" s="1"/>
  <c r="J10" i="43"/>
  <c r="J33" i="43"/>
  <c r="K33" i="43" s="1"/>
  <c r="J29" i="43"/>
  <c r="K29" i="43" s="1"/>
  <c r="J25" i="43"/>
  <c r="K25" i="43" s="1"/>
  <c r="J22" i="43"/>
  <c r="K22" i="43" s="1"/>
  <c r="J18" i="43"/>
  <c r="K18" i="43" s="1"/>
  <c r="J15" i="43"/>
  <c r="K15" i="43" s="1"/>
  <c r="J13" i="43"/>
  <c r="K13" i="43" s="1"/>
  <c r="J31" i="43"/>
  <c r="K31" i="43" s="1"/>
  <c r="J27" i="43"/>
  <c r="K27" i="43" s="1"/>
  <c r="J32" i="43"/>
  <c r="K32" i="43" s="1"/>
  <c r="J19" i="43"/>
  <c r="K19" i="43" s="1"/>
  <c r="J14" i="43"/>
  <c r="K14" i="43" s="1"/>
  <c r="J28" i="43"/>
  <c r="K28" i="43" s="1"/>
  <c r="J24" i="43"/>
  <c r="K24" i="43" s="1"/>
  <c r="J21" i="43"/>
  <c r="K21" i="43" s="1"/>
  <c r="J16" i="43"/>
  <c r="K16" i="43" s="1"/>
  <c r="J12" i="43"/>
  <c r="K12" i="43" s="1"/>
  <c r="J11" i="43"/>
  <c r="K11" i="43" s="1"/>
  <c r="J30" i="43"/>
  <c r="K30" i="43" s="1"/>
  <c r="J23" i="43"/>
  <c r="K23" i="43" s="1"/>
  <c r="J20" i="43"/>
  <c r="K20" i="43" s="1"/>
  <c r="G29" i="43"/>
  <c r="H29" i="43" s="1"/>
  <c r="G25" i="43"/>
  <c r="H25" i="43" s="1"/>
  <c r="G22" i="43"/>
  <c r="H22" i="43" s="1"/>
  <c r="G18" i="43"/>
  <c r="H18" i="43" s="1"/>
  <c r="G15" i="43"/>
  <c r="H15" i="43" s="1"/>
  <c r="G13" i="43"/>
  <c r="H13" i="43" s="1"/>
  <c r="G31" i="43"/>
  <c r="H31" i="43" s="1"/>
  <c r="G27" i="43"/>
  <c r="H27" i="43" s="1"/>
  <c r="G19" i="43"/>
  <c r="H19" i="43" s="1"/>
  <c r="G14" i="43"/>
  <c r="H14" i="43" s="1"/>
  <c r="G28" i="43"/>
  <c r="H28" i="43" s="1"/>
  <c r="G24" i="43"/>
  <c r="H24" i="43" s="1"/>
  <c r="G21" i="43"/>
  <c r="H21" i="43" s="1"/>
  <c r="G16" i="43"/>
  <c r="H16" i="43" s="1"/>
  <c r="G12" i="43"/>
  <c r="H12" i="43" s="1"/>
  <c r="H11" i="43"/>
  <c r="G30" i="43"/>
  <c r="H30" i="43" s="1"/>
  <c r="G23" i="43"/>
  <c r="H23" i="43" s="1"/>
  <c r="G20" i="43"/>
  <c r="H20" i="43" s="1"/>
  <c r="D10" i="43"/>
  <c r="D33" i="43"/>
  <c r="E33" i="43" s="1"/>
  <c r="D29" i="43"/>
  <c r="E29" i="43" s="1"/>
  <c r="D25" i="43"/>
  <c r="E25" i="43" s="1"/>
  <c r="D22" i="43"/>
  <c r="E22" i="43" s="1"/>
  <c r="D18" i="43"/>
  <c r="E18" i="43" s="1"/>
  <c r="D15" i="43"/>
  <c r="E15" i="43" s="1"/>
  <c r="D13" i="43"/>
  <c r="E13" i="43" s="1"/>
  <c r="D31" i="43"/>
  <c r="E31" i="43" s="1"/>
  <c r="D27" i="43"/>
  <c r="E27" i="43" s="1"/>
  <c r="D32" i="43"/>
  <c r="E32" i="43" s="1"/>
  <c r="D19" i="43"/>
  <c r="E19" i="43" s="1"/>
  <c r="D14" i="43"/>
  <c r="E14" i="43" s="1"/>
  <c r="D24" i="43"/>
  <c r="E24" i="43" s="1"/>
  <c r="D21" i="43"/>
  <c r="E21" i="43" s="1"/>
  <c r="D16" i="43"/>
  <c r="E16" i="43" s="1"/>
  <c r="D12" i="43"/>
  <c r="E12" i="43" s="1"/>
  <c r="D11" i="43"/>
  <c r="E11" i="43" s="1"/>
  <c r="D30" i="43"/>
  <c r="E30" i="43" s="1"/>
  <c r="D23" i="43"/>
  <c r="E23" i="43" s="1"/>
  <c r="D20" i="43"/>
  <c r="E20" i="43" s="1"/>
  <c r="T34" i="43" l="1"/>
  <c r="S34" i="43"/>
  <c r="P34" i="43"/>
  <c r="Q10" i="43"/>
  <c r="Q34" i="43" s="1"/>
  <c r="M34" i="43"/>
  <c r="N10" i="43"/>
  <c r="N34" i="43" s="1"/>
  <c r="J34" i="43"/>
  <c r="K10" i="43"/>
  <c r="K34" i="43" s="1"/>
  <c r="H10" i="43"/>
  <c r="H34" i="43" s="1"/>
  <c r="G34" i="43"/>
  <c r="D34" i="43"/>
  <c r="E10" i="43"/>
  <c r="E34" i="43" s="1"/>
</calcChain>
</file>

<file path=xl/sharedStrings.xml><?xml version="1.0" encoding="utf-8"?>
<sst xmlns="http://schemas.openxmlformats.org/spreadsheetml/2006/main" count="80" uniqueCount="61">
  <si>
    <t>Društvo za osiguranje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</si>
  <si>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</si>
  <si>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</si>
  <si>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</si>
  <si>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</si>
  <si>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</si>
  <si>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</si>
  <si>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</si>
  <si>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</si>
  <si>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</si>
  <si>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HHI</t>
  </si>
  <si>
    <t>Tržište neživotnog osiguranja</t>
  </si>
  <si>
    <t>Tržište životnog osiguranja</t>
  </si>
  <si>
    <t>Tržište neživotnog i životnog osiguranja</t>
  </si>
  <si>
    <t>Croatia osiguranje d.d.</t>
  </si>
  <si>
    <t>Euroherc osiguranje d.d.</t>
  </si>
  <si>
    <t>Grawe osiguranje a.d.</t>
  </si>
  <si>
    <t>Grawe osiguranje d.d.</t>
  </si>
  <si>
    <t>Nešković osiguranje a.d.</t>
  </si>
  <si>
    <t>Sarajevo-osiguranje d.d.</t>
  </si>
  <si>
    <t>Triglav osiguranje d.d.</t>
  </si>
  <si>
    <t>Uniqa osiguranje d.d.</t>
  </si>
  <si>
    <t>Brčko-gas osiguranje d.d.</t>
  </si>
  <si>
    <t>Camelija osiguranje d.d.</t>
  </si>
  <si>
    <t>Drina osiguranje a.d.</t>
  </si>
  <si>
    <t>Dunav osiguranje a.d.</t>
  </si>
  <si>
    <t>Euros osiguranje a.d.</t>
  </si>
  <si>
    <t>Krajina osiguranje a.d.</t>
  </si>
  <si>
    <t>Mikrofin osiguranje a.d.</t>
  </si>
  <si>
    <t>Osiguranje Aura a.d.</t>
  </si>
  <si>
    <t>Osiguranje Garant d.d.</t>
  </si>
  <si>
    <t>SAS - Super P osiguranje a.d.</t>
  </si>
  <si>
    <t>Triglav osiguranje a.d.</t>
  </si>
  <si>
    <t>Wiener osiguranje a.d.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</si>
  <si>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</si>
  <si>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</si>
  <si>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</si>
  <si>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</si>
  <si>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</si>
  <si>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</si>
  <si>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</si>
  <si>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</si>
  <si>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</si>
  <si>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</si>
  <si>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</si>
  <si>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</si>
  <si>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</si>
  <si>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</si>
  <si>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</si>
  <si>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</si>
  <si>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Tržišni udio
(%)</t>
  </si>
  <si>
    <t>Ukupno:</t>
  </si>
  <si>
    <t>HHI INDEKS ZA TRŽIŠTE OSIGURANJA BOSNE I HERCEGOVINE</t>
  </si>
  <si>
    <t>Premium osiguranje a.d.</t>
  </si>
  <si>
    <t>Adriatic osiguranje d.d.</t>
  </si>
  <si>
    <t>Vienna osiguranje d.d.</t>
  </si>
  <si>
    <t>ASA Central osiguranje d.d.*</t>
  </si>
  <si>
    <t>**Proces integracije Central osiguranja d.d. društvu ASA osiguranje d.d je započet u 2022. godini.</t>
  </si>
  <si>
    <t>*ASA osiguranje d.d. je od 01.01.2023. godine počelo poslovati pod nazivom ASA Central osiguranje d.d.</t>
  </si>
  <si>
    <t>I-IX-2024</t>
  </si>
  <si>
    <t>I-IX-2025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</si>
</sst>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M_-;\-* #,##0.00\ _K_M_-;_-* &quot;-&quot;??\ _K_M_-;_-@_-"/>
    <numFmt numFmtId="165" formatCode="#,##0.00_ ;\-#,##0.00\ 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rgb="FF000000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sz val="10"/>
      <name val="Calibri"/>
      <family val="2"/>
      <charset val="238"/>
      <scheme val="minor"/>
    </font>
    <font>
      <b/>
      <sz val="11"/>
      <color theme="1"/>
      <name val="Cambria"/>
      <family val="1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164" fontId="5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0" fillId="0" borderId="0" xfId="0" applyBorder="1"/>
    <xf numFmtId="0" fontId="4" fillId="2" borderId="3" xfId="0" applyFont="1" applyFill="1" applyBorder="1" applyAlignment="1">
      <alignment vertical="center"/>
    </xf>
    <xf numFmtId="0" fontId="3" fillId="2" borderId="2" xfId="0" applyFont="1" applyFill="1" applyBorder="1"/>
    <xf numFmtId="0" fontId="2" fillId="0" borderId="0" xfId="0" applyFont="1"/>
    <xf numFmtId="0" fontId="4" fillId="0" borderId="0" xfId="0" applyFont="1" applyBorder="1" applyAlignment="1">
      <alignment vertical="center"/>
    </xf>
    <xf numFmtId="165" fontId="3" fillId="0" borderId="5" xfId="10" applyNumberFormat="1" applyFont="1" applyBorder="1" applyAlignment="1">
      <alignment horizontal="left" vertical="center"/>
    </xf>
    <xf numFmtId="2" fontId="3" fillId="0" borderId="0" xfId="0" applyNumberFormat="1" applyFont="1"/>
    <xf numFmtId="1" fontId="3" fillId="0" borderId="0" xfId="0" applyNumberFormat="1" applyFont="1"/>
    <xf numFmtId="1" fontId="3" fillId="0" borderId="1" xfId="0" applyNumberFormat="1" applyFont="1" applyBorder="1"/>
    <xf numFmtId="0" fontId="0" fillId="0" borderId="0" xfId="0" applyAlignment="1">
      <alignment horizontal="right"/>
    </xf>
    <xf numFmtId="2" fontId="3" fillId="0" borderId="0" xfId="0" applyNumberFormat="1" applyFont="1" applyFill="1"/>
    <xf numFmtId="1" fontId="3" fillId="0" borderId="0" xfId="0" applyNumberFormat="1" applyFont="1" applyFill="1"/>
    <xf numFmtId="1" fontId="4" fillId="2" borderId="3" xfId="0" applyNumberFormat="1" applyFont="1" applyFill="1" applyBorder="1" applyAlignment="1">
      <alignment vertical="center" wrapText="1"/>
    </xf>
    <xf numFmtId="0" fontId="0" fillId="0" borderId="0" xfId="0" applyFont="1"/>
    <xf numFmtId="0" fontId="0" fillId="0" borderId="0" xfId="0" applyFont="1" applyAlignment="1">
      <alignment horizontal="right" vertical="center"/>
    </xf>
    <xf numFmtId="0" fontId="9" fillId="0" borderId="6" xfId="1" applyFont="1" applyFill="1" applyBorder="1" applyAlignment="1" applyProtection="1">
      <alignment horizontal="center" vertical="center"/>
    </xf>
    <xf numFmtId="3" fontId="3" fillId="0" borderId="0" xfId="0" applyNumberFormat="1" applyFont="1" applyFill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Border="1"/>
    <xf numFmtId="3" fontId="3" fillId="0" borderId="0" xfId="0" applyNumberFormat="1" applyFont="1" applyFill="1" applyBorder="1"/>
    <xf numFmtId="3" fontId="3" fillId="0" borderId="0" xfId="0" applyNumberFormat="1" applyFont="1"/>
    <xf numFmtId="165" fontId="3" fillId="0" borderId="0" xfId="10" applyNumberFormat="1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left" vertical="center" indent="1"/>
    </xf>
    <xf numFmtId="0" fontId="12" fillId="0" borderId="0" xfId="0" applyFont="1" applyBorder="1" applyAlignment="1">
      <alignment vertical="center"/>
    </xf>
    <xf numFmtId="3" fontId="4" fillId="2" borderId="3" xfId="0" applyNumberFormat="1" applyFont="1" applyFill="1" applyBorder="1"/>
    <xf numFmtId="3" fontId="9" fillId="0" borderId="0" xfId="0" applyNumberFormat="1" applyFont="1" applyFill="1" applyBorder="1" applyAlignment="1">
      <alignment horizontal="right" vertical="center"/>
    </xf>
    <xf numFmtId="2" fontId="9" fillId="0" borderId="0" xfId="0" applyNumberFormat="1" applyFont="1" applyFill="1"/>
    <xf numFmtId="1" fontId="9" fillId="0" borderId="1" xfId="0" applyNumberFormat="1" applyFont="1" applyBorder="1"/>
    <xf numFmtId="3" fontId="9" fillId="0" borderId="0" xfId="0" applyNumberFormat="1" applyFont="1" applyFill="1" applyBorder="1"/>
    <xf numFmtId="2" fontId="9" fillId="0" borderId="0" xfId="0" applyNumberFormat="1" applyFont="1"/>
    <xf numFmtId="1" fontId="9" fillId="0" borderId="0" xfId="0" applyNumberFormat="1" applyFont="1"/>
    <xf numFmtId="3" fontId="9" fillId="0" borderId="0" xfId="0" applyNumberFormat="1" applyFont="1" applyBorder="1"/>
    <xf numFmtId="3" fontId="9" fillId="0" borderId="0" xfId="0" applyNumberFormat="1" applyFont="1"/>
    <xf numFmtId="0" fontId="4" fillId="2" borderId="3" xfId="0" applyFont="1" applyFill="1" applyBorder="1" applyAlignment="1">
      <alignment horizontal="right" vertical="center" wrapText="1"/>
    </xf>
    <xf numFmtId="1" fontId="4" fillId="2" borderId="3" xfId="0" applyNumberFormat="1" applyFont="1" applyFill="1" applyBorder="1" applyAlignment="1">
      <alignment horizontal="right" vertical="center" wrapText="1"/>
    </xf>
    <xf numFmtId="3" fontId="4" fillId="2" borderId="3" xfId="0" applyNumberFormat="1" applyFont="1" applyFill="1" applyBorder="1" applyAlignment="1">
      <alignment horizontal="right" vertical="center" wrapText="1"/>
    </xf>
    <xf numFmtId="3" fontId="4" fillId="2" borderId="3" xfId="0" applyNumberFormat="1" applyFont="1" applyFill="1" applyBorder="1" applyAlignment="1">
      <alignment horizontal="right" vertical="center"/>
    </xf>
    <xf numFmtId="0" fontId="8" fillId="3" borderId="7" xfId="0" applyFont="1" applyFill="1" applyBorder="1"/>
    <xf numFmtId="0" fontId="8" fillId="3" borderId="10" xfId="0" applyFont="1" applyFill="1" applyBorder="1"/>
    <xf numFmtId="0" fontId="8" fillId="3" borderId="11" xfId="0" applyFont="1" applyFill="1" applyBorder="1"/>
    <xf numFmtId="0" fontId="10" fillId="3" borderId="12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</cellXfs>
  <cellStyles count="12">
    <cellStyle name="Normal 2" xfId="9" xr:uid="{00000000-0005-0000-0000-000002000000}"/>
    <cellStyle name="Normalno" xfId="0" builtinId="0"/>
    <cellStyle name="Normalno 2" xfId="1" xr:uid="{00000000-0005-0000-0000-000003000000}"/>
    <cellStyle name="Normalno 2 2" xfId="5" xr:uid="{00000000-0005-0000-0000-000004000000}"/>
    <cellStyle name="Normalno 3" xfId="6" xr:uid="{00000000-0005-0000-0000-000005000000}"/>
    <cellStyle name="Obično 2" xfId="2" xr:uid="{00000000-0005-0000-0000-000006000000}"/>
    <cellStyle name="Obično 2 2" xfId="3" xr:uid="{00000000-0005-0000-0000-000007000000}"/>
    <cellStyle name="Obično 3" xfId="7" xr:uid="{00000000-0005-0000-0000-000008000000}"/>
    <cellStyle name="Obično 4" xfId="4" xr:uid="{00000000-0005-0000-0000-000009000000}"/>
    <cellStyle name="Obično 4 2" xfId="8" xr:uid="{00000000-0005-0000-0000-00000A000000}"/>
    <cellStyle name="Obično_12a Izvjestaji drustava za osiguranje" xfId="11" xr:uid="{00000000-0005-0000-0000-00000B000000}"/>
    <cellStyle name="Zarez" xfId="10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T41"/>
  <sheetViews>
    <sheetView showGridLines="0" tabSelected="1" showRuler="0" view="pageLayout" topLeftCell="H4" zoomScale="90" zoomScaleNormal="70" zoomScalePageLayoutView="90" workbookViewId="0">
      <selection activeCell="L34" sqref="L34"/>
    </sheetView>
  </sheetViews>
  <sheetFormatPr defaultRowHeight="15" x14ac:dyDescent="0.25"/>
  <cols>
    <col min="1" max="1" width="6.28515625" customWidth="1"/>
    <col min="2" max="2" width="24.7109375" customWidth="1"/>
    <col min="3" max="3" width="17.42578125" customWidth="1"/>
    <col min="4" max="4" width="12.85546875" customWidth="1"/>
    <col min="5" max="5" width="8.85546875" customWidth="1"/>
    <col min="6" max="6" width="17.42578125" customWidth="1"/>
    <col min="7" max="7" width="14.42578125" customWidth="1"/>
    <col min="8" max="8" width="8.85546875" customWidth="1"/>
    <col min="9" max="9" width="16.28515625" customWidth="1"/>
    <col min="10" max="10" width="14" customWidth="1"/>
    <col min="11" max="11" width="8.85546875" customWidth="1"/>
    <col min="12" max="12" width="16.28515625" customWidth="1"/>
    <col min="13" max="13" width="11.7109375" customWidth="1"/>
    <col min="14" max="14" width="8.85546875" customWidth="1"/>
    <col min="15" max="15" width="18.28515625" customWidth="1"/>
    <col min="16" max="16" width="13.140625" customWidth="1"/>
    <col min="17" max="17" width="8.85546875" customWidth="1"/>
    <col min="18" max="18" width="18.28515625" customWidth="1"/>
    <col min="19" max="19" width="12.7109375" customWidth="1"/>
    <col min="20" max="20" width="8.85546875" customWidth="1"/>
  </cols>
  <sheetData>
    <row r="3" spans="1:20" x14ac:dyDescent="0.25">
      <c r="F3" s="24" t="s">
        <v>52</v>
      </c>
      <c r="G3" s="5"/>
      <c r="H3" s="5"/>
      <c r="I3" s="5"/>
    </row>
    <row r="4" spans="1:20" x14ac:dyDescent="0.25">
      <c r="F4" s="4"/>
    </row>
    <row r="5" spans="1:20" x14ac:dyDescent="0.25">
      <c r="F5" s="1"/>
      <c r="G5" s="1"/>
      <c r="H5" s="1"/>
      <c r="I5" s="1"/>
      <c r="J5" s="1"/>
      <c r="K5" s="1"/>
      <c r="L5" s="1"/>
    </row>
    <row r="6" spans="1:20" ht="15.75" thickBot="1" x14ac:dyDescent="0.3">
      <c r="F6" s="1"/>
      <c r="G6" s="1"/>
      <c r="H6" s="1"/>
      <c r="I6" s="1"/>
      <c r="J6" s="1"/>
      <c r="K6" s="1"/>
      <c r="L6" s="1"/>
    </row>
    <row r="7" spans="1:20" x14ac:dyDescent="0.25">
      <c r="A7" s="38"/>
      <c r="B7" s="47" t="s">
        <v>0</v>
      </c>
      <c r="C7" s="51" t="s">
        <v>11</v>
      </c>
      <c r="D7" s="51"/>
      <c r="E7" s="51"/>
      <c r="F7" s="51"/>
      <c r="G7" s="51"/>
      <c r="H7" s="51"/>
      <c r="I7" s="51" t="s">
        <v>12</v>
      </c>
      <c r="J7" s="51"/>
      <c r="K7" s="51"/>
      <c r="L7" s="51"/>
      <c r="M7" s="51"/>
      <c r="N7" s="51"/>
      <c r="O7" s="51" t="s">
        <v>13</v>
      </c>
      <c r="P7" s="51"/>
      <c r="Q7" s="51"/>
      <c r="R7" s="51"/>
      <c r="S7" s="51"/>
      <c r="T7" s="52"/>
    </row>
    <row r="8" spans="1:20" ht="15.75" customHeight="1" x14ac:dyDescent="0.25">
      <c r="A8" s="39"/>
      <c r="B8" s="48"/>
      <c r="C8" s="50" t="s">
        <v>59</v>
      </c>
      <c r="D8" s="50"/>
      <c r="E8" s="50"/>
      <c r="F8" s="50" t="s">
        <v>60</v>
      </c>
      <c r="G8" s="50"/>
      <c r="H8" s="50"/>
      <c r="I8" s="50" t="s">
        <v>59</v>
      </c>
      <c r="J8" s="50"/>
      <c r="K8" s="50"/>
      <c r="L8" s="50" t="s">
        <v>60</v>
      </c>
      <c r="M8" s="50"/>
      <c r="N8" s="50"/>
      <c r="O8" s="50" t="s">
        <v>59</v>
      </c>
      <c r="P8" s="50"/>
      <c r="Q8" s="50"/>
      <c r="R8" s="50" t="s">
        <v>60</v>
      </c>
      <c r="S8" s="50"/>
      <c r="T8" s="53"/>
    </row>
    <row r="9" spans="1:20" ht="30.75" customHeight="1" thickBot="1" x14ac:dyDescent="0.3">
      <c r="A9" s="40"/>
      <c r="B9" s="49"/>
      <c r="C9" s="41" t="s">
        <v>1</v>
      </c>
      <c r="D9" s="42" t="s">
        <v>50</v>
      </c>
      <c r="E9" s="41" t="s">
        <v>10</v>
      </c>
      <c r="F9" s="41" t="s">
        <v>1</v>
      </c>
      <c r="G9" s="42" t="s">
        <v>50</v>
      </c>
      <c r="H9" s="41" t="s">
        <v>10</v>
      </c>
      <c r="I9" s="41" t="s">
        <v>1</v>
      </c>
      <c r="J9" s="42" t="s">
        <v>50</v>
      </c>
      <c r="K9" s="41" t="s">
        <v>10</v>
      </c>
      <c r="L9" s="41" t="s">
        <v>1</v>
      </c>
      <c r="M9" s="42" t="s">
        <v>50</v>
      </c>
      <c r="N9" s="41" t="s">
        <v>10</v>
      </c>
      <c r="O9" s="41" t="s">
        <v>1</v>
      </c>
      <c r="P9" s="45" t="s">
        <v>50</v>
      </c>
      <c r="Q9" s="43" t="s">
        <v>10</v>
      </c>
      <c r="R9" s="43" t="s">
        <v>1</v>
      </c>
      <c r="S9" s="45" t="s">
        <v>50</v>
      </c>
      <c r="T9" s="44" t="s">
        <v>10</v>
      </c>
    </row>
    <row r="10" spans="1:20" x14ac:dyDescent="0.25">
      <c r="A10" s="16" t="s">
        <v>2</v>
      </c>
      <c r="B10" s="6" t="s">
        <v>54</v>
      </c>
      <c r="C10" s="17">
        <v>77234448</v>
      </c>
      <c r="D10" s="11">
        <f t="shared" ref="D10:D33" si="0">C10/$C$34*100</f>
        <v>11.493378573158228</v>
      </c>
      <c r="E10" s="12">
        <f t="shared" ref="E10:E33" si="1">D10^2</f>
        <v>132.09775102593267</v>
      </c>
      <c r="F10" s="17">
        <v>88182025</v>
      </c>
      <c r="G10" s="11">
        <f t="shared" ref="G10:G33" si="2">F10/$F$34*100</f>
        <v>12.00575201458169</v>
      </c>
      <c r="H10" s="9">
        <f t="shared" ref="H10:H33" si="3">G10^2</f>
        <v>144.1380814356323</v>
      </c>
      <c r="I10" s="21">
        <v>5719153</v>
      </c>
      <c r="J10" s="7">
        <f t="shared" ref="J10:J33" si="4">I10/$I$34*100</f>
        <v>3.7542291714222351</v>
      </c>
      <c r="K10" s="8">
        <f t="shared" ref="K10:K33" si="5">J10^2</f>
        <v>14.094236671557683</v>
      </c>
      <c r="L10" s="21">
        <v>6635489</v>
      </c>
      <c r="M10" s="7">
        <f t="shared" ref="M10:M33" si="6">L10/$L$34*100</f>
        <v>4.1293899484762928</v>
      </c>
      <c r="N10" s="9">
        <f t="shared" ref="N10:N33" si="7">M10^2</f>
        <v>17.051861346577041</v>
      </c>
      <c r="O10" s="19">
        <f t="shared" ref="O10:O33" si="8">C10+I10</f>
        <v>82953601</v>
      </c>
      <c r="P10" s="7">
        <f t="shared" ref="P10:P33" si="9">O10/$O$34*100</f>
        <v>10.063157443665439</v>
      </c>
      <c r="Q10" s="8">
        <f t="shared" ref="Q10:Q33" si="10">P10^2</f>
        <v>101.26713773599913</v>
      </c>
      <c r="R10" s="21">
        <f>F10+L10</f>
        <v>94817514</v>
      </c>
      <c r="S10" s="7">
        <f t="shared" ref="S10:S33" si="11">R10/$R$34*100</f>
        <v>10.591917055961195</v>
      </c>
      <c r="T10" s="9">
        <f t="shared" ref="T10:T33" si="12">S10^2</f>
        <v>112.18870692036167</v>
      </c>
    </row>
    <row r="11" spans="1:20" x14ac:dyDescent="0.25">
      <c r="A11" s="16" t="s">
        <v>3</v>
      </c>
      <c r="B11" s="6" t="s">
        <v>56</v>
      </c>
      <c r="C11" s="18">
        <v>97698114</v>
      </c>
      <c r="D11" s="7">
        <f t="shared" si="0"/>
        <v>14.538608602285471</v>
      </c>
      <c r="E11" s="8">
        <f t="shared" si="1"/>
        <v>211.3711400904491</v>
      </c>
      <c r="F11" s="18">
        <v>113063814</v>
      </c>
      <c r="G11" s="7">
        <f t="shared" si="2"/>
        <v>15.393342494763409</v>
      </c>
      <c r="H11" s="9">
        <f t="shared" si="3"/>
        <v>236.95499316108899</v>
      </c>
      <c r="I11" s="20">
        <v>0</v>
      </c>
      <c r="J11" s="7">
        <f t="shared" si="4"/>
        <v>0</v>
      </c>
      <c r="K11" s="8">
        <f t="shared" si="5"/>
        <v>0</v>
      </c>
      <c r="L11" s="20">
        <v>0</v>
      </c>
      <c r="M11" s="7">
        <f t="shared" si="6"/>
        <v>0</v>
      </c>
      <c r="N11" s="9">
        <f t="shared" si="7"/>
        <v>0</v>
      </c>
      <c r="O11" s="19">
        <f t="shared" si="8"/>
        <v>97698114</v>
      </c>
      <c r="P11" s="7">
        <f t="shared" si="9"/>
        <v>11.851824288268988</v>
      </c>
      <c r="Q11" s="8">
        <f t="shared" si="10"/>
        <v>140.46573896000271</v>
      </c>
      <c r="R11" s="21">
        <f t="shared" ref="R11:R33" si="13">F11+L11</f>
        <v>113063814</v>
      </c>
      <c r="S11" s="7">
        <f t="shared" si="11"/>
        <v>12.630182857553343</v>
      </c>
      <c r="T11" s="9">
        <f t="shared" si="12"/>
        <v>159.52151901523433</v>
      </c>
    </row>
    <row r="12" spans="1:20" x14ac:dyDescent="0.25">
      <c r="A12" s="16" t="s">
        <v>4</v>
      </c>
      <c r="B12" s="6" t="s">
        <v>22</v>
      </c>
      <c r="C12" s="18">
        <v>13511838</v>
      </c>
      <c r="D12" s="7">
        <f t="shared" si="0"/>
        <v>2.0107176703481477</v>
      </c>
      <c r="E12" s="8">
        <f t="shared" si="1"/>
        <v>4.0429855498502825</v>
      </c>
      <c r="F12" s="18">
        <v>15456725</v>
      </c>
      <c r="G12" s="7">
        <f t="shared" si="2"/>
        <v>2.1043926730825833</v>
      </c>
      <c r="H12" s="9">
        <f t="shared" si="3"/>
        <v>4.4284685225236604</v>
      </c>
      <c r="I12" s="20">
        <v>0</v>
      </c>
      <c r="J12" s="7">
        <f t="shared" si="4"/>
        <v>0</v>
      </c>
      <c r="K12" s="8">
        <f t="shared" si="5"/>
        <v>0</v>
      </c>
      <c r="L12" s="20">
        <v>0</v>
      </c>
      <c r="M12" s="7">
        <f t="shared" si="6"/>
        <v>0</v>
      </c>
      <c r="N12" s="9">
        <f t="shared" si="7"/>
        <v>0</v>
      </c>
      <c r="O12" s="19">
        <f t="shared" si="8"/>
        <v>13511838</v>
      </c>
      <c r="P12" s="7">
        <f t="shared" si="9"/>
        <v>1.6391302066235982</v>
      </c>
      <c r="Q12" s="8">
        <f t="shared" si="10"/>
        <v>2.6867478342659199</v>
      </c>
      <c r="R12" s="21">
        <f t="shared" si="13"/>
        <v>15456725</v>
      </c>
      <c r="S12" s="7">
        <f t="shared" si="11"/>
        <v>1.7266467158883938</v>
      </c>
      <c r="T12" s="9">
        <f t="shared" si="12"/>
        <v>2.9813088814881756</v>
      </c>
    </row>
    <row r="13" spans="1:20" x14ac:dyDescent="0.25">
      <c r="A13" s="16" t="s">
        <v>5</v>
      </c>
      <c r="B13" s="6" t="s">
        <v>23</v>
      </c>
      <c r="C13" s="18">
        <v>22703328</v>
      </c>
      <c r="D13" s="7">
        <f t="shared" si="0"/>
        <v>3.3785176217558166</v>
      </c>
      <c r="E13" s="8">
        <f t="shared" si="1"/>
        <v>11.414381320514579</v>
      </c>
      <c r="F13" s="18">
        <v>27412671</v>
      </c>
      <c r="G13" s="7">
        <f t="shared" si="2"/>
        <v>3.7321634435511668</v>
      </c>
      <c r="H13" s="9">
        <f t="shared" si="3"/>
        <v>13.929043969379704</v>
      </c>
      <c r="I13" s="20">
        <v>0</v>
      </c>
      <c r="J13" s="7">
        <f t="shared" si="4"/>
        <v>0</v>
      </c>
      <c r="K13" s="8">
        <f t="shared" si="5"/>
        <v>0</v>
      </c>
      <c r="L13" s="20">
        <v>0</v>
      </c>
      <c r="M13" s="7">
        <f t="shared" si="6"/>
        <v>0</v>
      </c>
      <c r="N13" s="9">
        <f t="shared" si="7"/>
        <v>0</v>
      </c>
      <c r="O13" s="19">
        <f t="shared" si="8"/>
        <v>22703328</v>
      </c>
      <c r="P13" s="7">
        <f t="shared" si="9"/>
        <v>2.7541560752640257</v>
      </c>
      <c r="Q13" s="8">
        <f t="shared" si="10"/>
        <v>7.5853756869137419</v>
      </c>
      <c r="R13" s="21">
        <f t="shared" si="13"/>
        <v>27412671</v>
      </c>
      <c r="S13" s="7">
        <f t="shared" si="11"/>
        <v>3.062226853093331</v>
      </c>
      <c r="T13" s="9">
        <f t="shared" si="12"/>
        <v>9.3772332998058854</v>
      </c>
    </row>
    <row r="14" spans="1:20" x14ac:dyDescent="0.25">
      <c r="A14" s="16" t="s">
        <v>6</v>
      </c>
      <c r="B14" s="6" t="s">
        <v>14</v>
      </c>
      <c r="C14" s="17">
        <v>33789980</v>
      </c>
      <c r="D14" s="11">
        <f t="shared" si="0"/>
        <v>5.0283395839049057</v>
      </c>
      <c r="E14" s="12">
        <f t="shared" si="1"/>
        <v>25.28419897106496</v>
      </c>
      <c r="F14" s="17">
        <v>36562794</v>
      </c>
      <c r="G14" s="11">
        <f t="shared" si="2"/>
        <v>4.977928752761521</v>
      </c>
      <c r="H14" s="9">
        <f t="shared" si="3"/>
        <v>24.779774667569871</v>
      </c>
      <c r="I14" s="21">
        <v>7892395</v>
      </c>
      <c r="J14" s="7">
        <f t="shared" si="4"/>
        <v>5.1808125331473027</v>
      </c>
      <c r="K14" s="8">
        <f t="shared" si="5"/>
        <v>26.840818503616173</v>
      </c>
      <c r="L14" s="21">
        <v>7706292</v>
      </c>
      <c r="M14" s="7">
        <f t="shared" si="6"/>
        <v>4.7957708504713468</v>
      </c>
      <c r="N14" s="9">
        <f t="shared" si="7"/>
        <v>22.999418050230666</v>
      </c>
      <c r="O14" s="19">
        <f t="shared" si="8"/>
        <v>41682375</v>
      </c>
      <c r="P14" s="7">
        <f t="shared" si="9"/>
        <v>5.0565171034697363</v>
      </c>
      <c r="Q14" s="8">
        <f t="shared" si="10"/>
        <v>25.568365217681972</v>
      </c>
      <c r="R14" s="21">
        <f t="shared" si="13"/>
        <v>44269086</v>
      </c>
      <c r="S14" s="7">
        <f t="shared" si="11"/>
        <v>4.9452307624856413</v>
      </c>
      <c r="T14" s="9">
        <f t="shared" si="12"/>
        <v>24.455307294234316</v>
      </c>
    </row>
    <row r="15" spans="1:20" x14ac:dyDescent="0.25">
      <c r="A15" s="16" t="s">
        <v>7</v>
      </c>
      <c r="B15" s="6" t="s">
        <v>24</v>
      </c>
      <c r="C15" s="18">
        <v>20950049</v>
      </c>
      <c r="D15" s="7">
        <f t="shared" si="0"/>
        <v>3.1176094413624216</v>
      </c>
      <c r="E15" s="8">
        <f t="shared" si="1"/>
        <v>9.7194886288721101</v>
      </c>
      <c r="F15" s="18">
        <v>20454476</v>
      </c>
      <c r="G15" s="7">
        <f t="shared" si="2"/>
        <v>2.7848233973331049</v>
      </c>
      <c r="H15" s="9">
        <f t="shared" si="3"/>
        <v>7.7552413543338963</v>
      </c>
      <c r="I15" s="20">
        <v>0</v>
      </c>
      <c r="J15" s="7">
        <f t="shared" si="4"/>
        <v>0</v>
      </c>
      <c r="K15" s="8">
        <f t="shared" si="5"/>
        <v>0</v>
      </c>
      <c r="L15" s="20">
        <v>0</v>
      </c>
      <c r="M15" s="7">
        <f t="shared" si="6"/>
        <v>0</v>
      </c>
      <c r="N15" s="9">
        <f t="shared" si="7"/>
        <v>0</v>
      </c>
      <c r="O15" s="19">
        <f t="shared" si="8"/>
        <v>20950049</v>
      </c>
      <c r="P15" s="7">
        <f t="shared" si="9"/>
        <v>2.5414646139292456</v>
      </c>
      <c r="Q15" s="8">
        <f t="shared" si="10"/>
        <v>6.4590423838545297</v>
      </c>
      <c r="R15" s="21">
        <f t="shared" si="13"/>
        <v>20454476</v>
      </c>
      <c r="S15" s="7">
        <f t="shared" si="11"/>
        <v>2.2849377090307277</v>
      </c>
      <c r="T15" s="9">
        <f t="shared" si="12"/>
        <v>5.2209403341505904</v>
      </c>
    </row>
    <row r="16" spans="1:20" x14ac:dyDescent="0.25">
      <c r="A16" s="16" t="s">
        <v>8</v>
      </c>
      <c r="B16" s="6" t="s">
        <v>25</v>
      </c>
      <c r="C16" s="18">
        <v>25305080</v>
      </c>
      <c r="D16" s="7">
        <f t="shared" si="0"/>
        <v>3.7656883915847352</v>
      </c>
      <c r="E16" s="8">
        <f t="shared" si="1"/>
        <v>14.180409062516031</v>
      </c>
      <c r="F16" s="18">
        <v>27535652</v>
      </c>
      <c r="G16" s="7">
        <f t="shared" si="2"/>
        <v>3.7489069849759105</v>
      </c>
      <c r="H16" s="9">
        <f t="shared" si="3"/>
        <v>14.054303582001172</v>
      </c>
      <c r="I16" s="20">
        <v>0</v>
      </c>
      <c r="J16" s="7">
        <f t="shared" si="4"/>
        <v>0</v>
      </c>
      <c r="K16" s="8">
        <f t="shared" si="5"/>
        <v>0</v>
      </c>
      <c r="L16" s="20">
        <v>0</v>
      </c>
      <c r="M16" s="7">
        <f t="shared" si="6"/>
        <v>0</v>
      </c>
      <c r="N16" s="9">
        <f t="shared" si="7"/>
        <v>0</v>
      </c>
      <c r="O16" s="19">
        <f t="shared" si="8"/>
        <v>25305080</v>
      </c>
      <c r="P16" s="7">
        <f t="shared" si="9"/>
        <v>3.0697763701005507</v>
      </c>
      <c r="Q16" s="8">
        <f t="shared" si="10"/>
        <v>9.4235269624277134</v>
      </c>
      <c r="R16" s="21">
        <f t="shared" si="13"/>
        <v>27535652</v>
      </c>
      <c r="S16" s="7">
        <f t="shared" si="11"/>
        <v>3.0759648693785833</v>
      </c>
      <c r="T16" s="9">
        <f t="shared" si="12"/>
        <v>9.4615598776512044</v>
      </c>
    </row>
    <row r="17" spans="1:20" x14ac:dyDescent="0.25">
      <c r="A17" s="16" t="s">
        <v>9</v>
      </c>
      <c r="B17" s="6" t="s">
        <v>15</v>
      </c>
      <c r="C17" s="17">
        <v>67435751</v>
      </c>
      <c r="D17" s="11">
        <f t="shared" si="0"/>
        <v>10.035219201776824</v>
      </c>
      <c r="E17" s="12">
        <f t="shared" si="1"/>
        <v>100.70562442771028</v>
      </c>
      <c r="F17" s="17">
        <v>76237079</v>
      </c>
      <c r="G17" s="11">
        <f t="shared" si="2"/>
        <v>10.379478865336484</v>
      </c>
      <c r="H17" s="9">
        <f t="shared" si="3"/>
        <v>107.73358151596675</v>
      </c>
      <c r="I17" s="21">
        <v>0</v>
      </c>
      <c r="J17" s="7">
        <f t="shared" si="4"/>
        <v>0</v>
      </c>
      <c r="K17" s="8">
        <f t="shared" si="5"/>
        <v>0</v>
      </c>
      <c r="L17" s="21">
        <v>0</v>
      </c>
      <c r="M17" s="7">
        <f t="shared" si="6"/>
        <v>0</v>
      </c>
      <c r="N17" s="9">
        <f t="shared" si="7"/>
        <v>0</v>
      </c>
      <c r="O17" s="19">
        <f t="shared" si="8"/>
        <v>67435751</v>
      </c>
      <c r="P17" s="7">
        <f t="shared" si="9"/>
        <v>8.1806765645390005</v>
      </c>
      <c r="Q17" s="8">
        <f t="shared" si="10"/>
        <v>66.923469053597628</v>
      </c>
      <c r="R17" s="21">
        <f t="shared" si="13"/>
        <v>76237079</v>
      </c>
      <c r="S17" s="7">
        <f t="shared" si="11"/>
        <v>8.5163255530698798</v>
      </c>
      <c r="T17" s="9">
        <f t="shared" si="12"/>
        <v>72.527800925870991</v>
      </c>
    </row>
    <row r="18" spans="1:20" x14ac:dyDescent="0.25">
      <c r="A18" s="16" t="s">
        <v>34</v>
      </c>
      <c r="B18" s="6" t="s">
        <v>26</v>
      </c>
      <c r="C18" s="18">
        <v>11172913</v>
      </c>
      <c r="D18" s="7">
        <f t="shared" si="0"/>
        <v>1.6626585959928275</v>
      </c>
      <c r="E18" s="8">
        <f t="shared" si="1"/>
        <v>2.7644336068288404</v>
      </c>
      <c r="F18" s="18">
        <v>13086713</v>
      </c>
      <c r="G18" s="7">
        <f t="shared" si="2"/>
        <v>1.7817217393681126</v>
      </c>
      <c r="H18" s="9">
        <f t="shared" si="3"/>
        <v>3.1745323565369326</v>
      </c>
      <c r="I18" s="20">
        <v>0</v>
      </c>
      <c r="J18" s="7">
        <f t="shared" si="4"/>
        <v>0</v>
      </c>
      <c r="K18" s="8">
        <f t="shared" si="5"/>
        <v>0</v>
      </c>
      <c r="L18" s="20">
        <v>0</v>
      </c>
      <c r="M18" s="7">
        <f t="shared" si="6"/>
        <v>0</v>
      </c>
      <c r="N18" s="9">
        <f t="shared" si="7"/>
        <v>0</v>
      </c>
      <c r="O18" s="19">
        <f t="shared" si="8"/>
        <v>11172913</v>
      </c>
      <c r="P18" s="7">
        <f t="shared" si="9"/>
        <v>1.3553936329222929</v>
      </c>
      <c r="Q18" s="8">
        <f t="shared" si="10"/>
        <v>1.8370919001662911</v>
      </c>
      <c r="R18" s="21">
        <f t="shared" si="13"/>
        <v>13086713</v>
      </c>
      <c r="S18" s="7">
        <f t="shared" si="11"/>
        <v>1.4618963605307043</v>
      </c>
      <c r="T18" s="9">
        <f t="shared" si="12"/>
        <v>2.1371409689329188</v>
      </c>
    </row>
    <row r="19" spans="1:20" x14ac:dyDescent="0.25">
      <c r="A19" s="16" t="s">
        <v>35</v>
      </c>
      <c r="B19" s="6" t="s">
        <v>16</v>
      </c>
      <c r="C19" s="17">
        <v>10832027</v>
      </c>
      <c r="D19" s="11">
        <f t="shared" si="0"/>
        <v>1.6119308190779251</v>
      </c>
      <c r="E19" s="12">
        <f t="shared" si="1"/>
        <v>2.5983209654932304</v>
      </c>
      <c r="F19" s="17">
        <v>11840363</v>
      </c>
      <c r="G19" s="11">
        <f t="shared" si="2"/>
        <v>1.6120344473902533</v>
      </c>
      <c r="H19" s="9">
        <f t="shared" si="3"/>
        <v>2.5986550595727991</v>
      </c>
      <c r="I19" s="21">
        <v>18371628</v>
      </c>
      <c r="J19" s="7">
        <f t="shared" si="4"/>
        <v>12.059705652938039</v>
      </c>
      <c r="K19" s="8">
        <f t="shared" si="5"/>
        <v>145.43650043550568</v>
      </c>
      <c r="L19" s="21">
        <v>18779773</v>
      </c>
      <c r="M19" s="7">
        <f t="shared" si="6"/>
        <v>11.687006920042588</v>
      </c>
      <c r="N19" s="9">
        <f t="shared" si="7"/>
        <v>136.58613074912333</v>
      </c>
      <c r="O19" s="19">
        <f t="shared" si="8"/>
        <v>29203655</v>
      </c>
      <c r="P19" s="7">
        <f t="shared" si="9"/>
        <v>3.542715140184058</v>
      </c>
      <c r="Q19" s="8">
        <f t="shared" si="10"/>
        <v>12.550830564489349</v>
      </c>
      <c r="R19" s="21">
        <f t="shared" si="13"/>
        <v>30620136</v>
      </c>
      <c r="S19" s="7">
        <f t="shared" si="11"/>
        <v>3.42052778091452</v>
      </c>
      <c r="T19" s="9">
        <f t="shared" si="12"/>
        <v>11.70001030000801</v>
      </c>
    </row>
    <row r="20" spans="1:20" x14ac:dyDescent="0.25">
      <c r="A20" s="16" t="s">
        <v>36</v>
      </c>
      <c r="B20" s="6" t="s">
        <v>17</v>
      </c>
      <c r="C20" s="17">
        <v>20061414</v>
      </c>
      <c r="D20" s="11">
        <f t="shared" si="0"/>
        <v>2.9853702821162975</v>
      </c>
      <c r="E20" s="12">
        <f t="shared" si="1"/>
        <v>8.912435721343142</v>
      </c>
      <c r="F20" s="17">
        <v>20991027</v>
      </c>
      <c r="G20" s="11">
        <f t="shared" si="2"/>
        <v>2.857873412335322</v>
      </c>
      <c r="H20" s="9">
        <f t="shared" si="3"/>
        <v>8.167440440933138</v>
      </c>
      <c r="I20" s="21">
        <v>24274314</v>
      </c>
      <c r="J20" s="7">
        <f t="shared" si="4"/>
        <v>15.93441157022083</v>
      </c>
      <c r="K20" s="8">
        <f t="shared" si="5"/>
        <v>253.90547208918744</v>
      </c>
      <c r="L20" s="21">
        <v>25034898</v>
      </c>
      <c r="M20" s="7">
        <f t="shared" si="6"/>
        <v>15.579689177742475</v>
      </c>
      <c r="N20" s="9">
        <f t="shared" si="7"/>
        <v>242.72671487506599</v>
      </c>
      <c r="O20" s="19">
        <f t="shared" si="8"/>
        <v>44335728</v>
      </c>
      <c r="P20" s="7">
        <f t="shared" si="9"/>
        <v>5.3783971505170243</v>
      </c>
      <c r="Q20" s="8">
        <f t="shared" si="10"/>
        <v>28.927155908689645</v>
      </c>
      <c r="R20" s="21">
        <f t="shared" si="13"/>
        <v>46025925</v>
      </c>
      <c r="S20" s="7">
        <f t="shared" si="11"/>
        <v>5.1414845154439588</v>
      </c>
      <c r="T20" s="9">
        <f t="shared" si="12"/>
        <v>26.434863022550001</v>
      </c>
    </row>
    <row r="21" spans="1:20" x14ac:dyDescent="0.25">
      <c r="A21" s="16" t="s">
        <v>37</v>
      </c>
      <c r="B21" s="6" t="s">
        <v>27</v>
      </c>
      <c r="C21" s="18">
        <v>9265857</v>
      </c>
      <c r="D21" s="7">
        <f t="shared" si="0"/>
        <v>1.3788666205751634</v>
      </c>
      <c r="E21" s="8">
        <f t="shared" si="1"/>
        <v>1.9012731573363717</v>
      </c>
      <c r="F21" s="18">
        <v>12631767</v>
      </c>
      <c r="G21" s="7">
        <f t="shared" si="2"/>
        <v>1.7197820316325976</v>
      </c>
      <c r="H21" s="9">
        <f t="shared" si="3"/>
        <v>2.9576502363263448</v>
      </c>
      <c r="I21" s="20">
        <v>0</v>
      </c>
      <c r="J21" s="7">
        <f t="shared" si="4"/>
        <v>0</v>
      </c>
      <c r="K21" s="8">
        <f t="shared" si="5"/>
        <v>0</v>
      </c>
      <c r="L21" s="20">
        <v>0</v>
      </c>
      <c r="M21" s="7">
        <f t="shared" si="6"/>
        <v>0</v>
      </c>
      <c r="N21" s="9">
        <f t="shared" si="7"/>
        <v>0</v>
      </c>
      <c r="O21" s="19">
        <f t="shared" si="8"/>
        <v>9265857</v>
      </c>
      <c r="P21" s="7">
        <f t="shared" si="9"/>
        <v>1.1240473797091644</v>
      </c>
      <c r="Q21" s="8">
        <f t="shared" si="10"/>
        <v>1.2634825118310382</v>
      </c>
      <c r="R21" s="21">
        <f t="shared" si="13"/>
        <v>12631767</v>
      </c>
      <c r="S21" s="7">
        <f t="shared" si="11"/>
        <v>1.4110750502721237</v>
      </c>
      <c r="T21" s="9">
        <f t="shared" si="12"/>
        <v>1.9911327975004762</v>
      </c>
    </row>
    <row r="22" spans="1:20" x14ac:dyDescent="0.25">
      <c r="A22" s="16" t="s">
        <v>38</v>
      </c>
      <c r="B22" s="6" t="s">
        <v>28</v>
      </c>
      <c r="C22" s="18">
        <v>18369192</v>
      </c>
      <c r="D22" s="7">
        <f t="shared" si="0"/>
        <v>2.7335480890473844</v>
      </c>
      <c r="E22" s="8">
        <f t="shared" si="1"/>
        <v>7.4722851551346077</v>
      </c>
      <c r="F22" s="18">
        <v>19289515</v>
      </c>
      <c r="G22" s="7">
        <f t="shared" si="2"/>
        <v>2.6262170047870157</v>
      </c>
      <c r="H22" s="9">
        <f t="shared" si="3"/>
        <v>6.8970157562324843</v>
      </c>
      <c r="I22" s="20">
        <v>0</v>
      </c>
      <c r="J22" s="7">
        <f t="shared" si="4"/>
        <v>0</v>
      </c>
      <c r="K22" s="8">
        <f t="shared" si="5"/>
        <v>0</v>
      </c>
      <c r="L22" s="20">
        <v>0</v>
      </c>
      <c r="M22" s="7">
        <f t="shared" si="6"/>
        <v>0</v>
      </c>
      <c r="N22" s="9">
        <f t="shared" si="7"/>
        <v>0</v>
      </c>
      <c r="O22" s="19">
        <f t="shared" si="8"/>
        <v>18369192</v>
      </c>
      <c r="P22" s="7">
        <f t="shared" si="9"/>
        <v>2.2283791056752271</v>
      </c>
      <c r="Q22" s="8">
        <f t="shared" si="10"/>
        <v>4.9656734386099251</v>
      </c>
      <c r="R22" s="21">
        <f t="shared" si="13"/>
        <v>19289515</v>
      </c>
      <c r="S22" s="7">
        <f t="shared" si="11"/>
        <v>2.1548017271336528</v>
      </c>
      <c r="T22" s="9">
        <f t="shared" si="12"/>
        <v>4.6431704832581735</v>
      </c>
    </row>
    <row r="23" spans="1:20" x14ac:dyDescent="0.25">
      <c r="A23" s="16" t="s">
        <v>39</v>
      </c>
      <c r="B23" s="6" t="s">
        <v>18</v>
      </c>
      <c r="C23" s="18">
        <v>16155541</v>
      </c>
      <c r="D23" s="11">
        <f t="shared" si="0"/>
        <v>2.4041312338657392</v>
      </c>
      <c r="E23" s="12">
        <f t="shared" si="1"/>
        <v>5.7798469896488021</v>
      </c>
      <c r="F23" s="18">
        <v>15091379</v>
      </c>
      <c r="G23" s="11">
        <f t="shared" si="2"/>
        <v>2.0546517709483969</v>
      </c>
      <c r="H23" s="9">
        <f t="shared" si="3"/>
        <v>4.221593899861384</v>
      </c>
      <c r="I23" s="20">
        <v>0</v>
      </c>
      <c r="J23" s="11">
        <f t="shared" si="4"/>
        <v>0</v>
      </c>
      <c r="K23" s="12">
        <f t="shared" si="5"/>
        <v>0</v>
      </c>
      <c r="L23" s="20">
        <v>0</v>
      </c>
      <c r="M23" s="7">
        <f t="shared" si="6"/>
        <v>0</v>
      </c>
      <c r="N23" s="9">
        <f t="shared" si="7"/>
        <v>0</v>
      </c>
      <c r="O23" s="19">
        <f t="shared" si="8"/>
        <v>16155541</v>
      </c>
      <c r="P23" s="7">
        <f t="shared" si="9"/>
        <v>1.9598396056440297</v>
      </c>
      <c r="Q23" s="8">
        <f t="shared" si="10"/>
        <v>3.8409712798509457</v>
      </c>
      <c r="R23" s="21">
        <f t="shared" si="13"/>
        <v>15091379</v>
      </c>
      <c r="S23" s="7">
        <f t="shared" si="11"/>
        <v>1.6858344823096143</v>
      </c>
      <c r="T23" s="9">
        <f t="shared" si="12"/>
        <v>2.8420379017441251</v>
      </c>
    </row>
    <row r="24" spans="1:20" x14ac:dyDescent="0.25">
      <c r="A24" s="16" t="s">
        <v>40</v>
      </c>
      <c r="B24" s="6" t="s">
        <v>29</v>
      </c>
      <c r="C24" s="18">
        <v>25421076</v>
      </c>
      <c r="D24" s="7">
        <f t="shared" si="0"/>
        <v>3.7829499371190809</v>
      </c>
      <c r="E24" s="8">
        <f t="shared" si="1"/>
        <v>14.310710226749258</v>
      </c>
      <c r="F24" s="18">
        <v>21744933</v>
      </c>
      <c r="G24" s="7">
        <f t="shared" si="2"/>
        <v>2.960515741974556</v>
      </c>
      <c r="H24" s="9">
        <f t="shared" si="3"/>
        <v>8.764653458479156</v>
      </c>
      <c r="I24" s="20">
        <v>0</v>
      </c>
      <c r="J24" s="7">
        <f t="shared" si="4"/>
        <v>0</v>
      </c>
      <c r="K24" s="8">
        <f t="shared" si="5"/>
        <v>0</v>
      </c>
      <c r="L24" s="20">
        <v>0</v>
      </c>
      <c r="M24" s="7">
        <f t="shared" si="6"/>
        <v>0</v>
      </c>
      <c r="N24" s="9">
        <f t="shared" si="7"/>
        <v>0</v>
      </c>
      <c r="O24" s="19">
        <f t="shared" si="8"/>
        <v>25421076</v>
      </c>
      <c r="P24" s="7">
        <f t="shared" si="9"/>
        <v>3.0838479233154068</v>
      </c>
      <c r="Q24" s="8">
        <f t="shared" si="10"/>
        <v>9.5101180141367472</v>
      </c>
      <c r="R24" s="21">
        <f t="shared" si="13"/>
        <v>21744933</v>
      </c>
      <c r="S24" s="7">
        <f t="shared" si="11"/>
        <v>2.4290926539524484</v>
      </c>
      <c r="T24" s="9">
        <f t="shared" si="12"/>
        <v>5.9004911214857492</v>
      </c>
    </row>
    <row r="25" spans="1:20" x14ac:dyDescent="0.25">
      <c r="A25" s="16" t="s">
        <v>41</v>
      </c>
      <c r="B25" s="6" t="s">
        <v>30</v>
      </c>
      <c r="C25" s="18">
        <v>11246378</v>
      </c>
      <c r="D25" s="7">
        <f t="shared" si="0"/>
        <v>1.673591037134597</v>
      </c>
      <c r="E25" s="8">
        <f t="shared" si="1"/>
        <v>2.8009069595772562</v>
      </c>
      <c r="F25" s="18">
        <v>12593052</v>
      </c>
      <c r="G25" s="7">
        <f t="shared" si="2"/>
        <v>1.7145110856632289</v>
      </c>
      <c r="H25" s="9">
        <f t="shared" si="3"/>
        <v>2.9395482628621035</v>
      </c>
      <c r="I25" s="20">
        <v>0</v>
      </c>
      <c r="J25" s="7">
        <f t="shared" si="4"/>
        <v>0</v>
      </c>
      <c r="K25" s="8">
        <f t="shared" si="5"/>
        <v>0</v>
      </c>
      <c r="L25" s="20">
        <v>0</v>
      </c>
      <c r="M25" s="7">
        <f t="shared" si="6"/>
        <v>0</v>
      </c>
      <c r="N25" s="9">
        <f t="shared" si="7"/>
        <v>0</v>
      </c>
      <c r="O25" s="19">
        <f t="shared" si="8"/>
        <v>11246378</v>
      </c>
      <c r="P25" s="7">
        <f t="shared" si="9"/>
        <v>1.3643057217609544</v>
      </c>
      <c r="Q25" s="8">
        <f t="shared" si="10"/>
        <v>1.8613301024296789</v>
      </c>
      <c r="R25" s="21">
        <f t="shared" si="13"/>
        <v>12593052</v>
      </c>
      <c r="S25" s="7">
        <f t="shared" si="11"/>
        <v>1.4067502578205777</v>
      </c>
      <c r="T25" s="9">
        <f t="shared" si="12"/>
        <v>1.978946287878262</v>
      </c>
    </row>
    <row r="26" spans="1:20" x14ac:dyDescent="0.25">
      <c r="A26" s="16" t="s">
        <v>42</v>
      </c>
      <c r="B26" s="6" t="s">
        <v>53</v>
      </c>
      <c r="C26" s="18">
        <v>21163065</v>
      </c>
      <c r="D26" s="7">
        <f t="shared" si="0"/>
        <v>3.1493086842979037</v>
      </c>
      <c r="E26" s="8">
        <f t="shared" si="1"/>
        <v>9.9181451889941936</v>
      </c>
      <c r="F26" s="18">
        <v>27468255</v>
      </c>
      <c r="G26" s="7">
        <f t="shared" si="2"/>
        <v>3.7397310597402771</v>
      </c>
      <c r="H26" s="9">
        <f t="shared" si="3"/>
        <v>13.985588399186136</v>
      </c>
      <c r="I26" s="20">
        <v>0</v>
      </c>
      <c r="J26" s="7">
        <f t="shared" si="4"/>
        <v>0</v>
      </c>
      <c r="K26" s="8">
        <f t="shared" si="5"/>
        <v>0</v>
      </c>
      <c r="L26" s="20">
        <v>0</v>
      </c>
      <c r="M26" s="7">
        <f t="shared" si="6"/>
        <v>0</v>
      </c>
      <c r="N26" s="9">
        <f t="shared" si="7"/>
        <v>0</v>
      </c>
      <c r="O26" s="19">
        <f t="shared" si="8"/>
        <v>21163065</v>
      </c>
      <c r="P26" s="7">
        <f t="shared" si="9"/>
        <v>2.5673057289643824</v>
      </c>
      <c r="Q26" s="8">
        <f t="shared" si="10"/>
        <v>6.5910587059733388</v>
      </c>
      <c r="R26" s="21">
        <f t="shared" si="13"/>
        <v>27468255</v>
      </c>
      <c r="S26" s="7">
        <f t="shared" si="11"/>
        <v>3.0684360553050505</v>
      </c>
      <c r="T26" s="9">
        <f t="shared" si="12"/>
        <v>9.4152998254960192</v>
      </c>
    </row>
    <row r="27" spans="1:20" x14ac:dyDescent="0.25">
      <c r="A27" s="16" t="s">
        <v>43</v>
      </c>
      <c r="B27" s="6" t="s">
        <v>19</v>
      </c>
      <c r="C27" s="18">
        <v>56489074</v>
      </c>
      <c r="D27" s="11">
        <f t="shared" si="0"/>
        <v>8.4062271375222313</v>
      </c>
      <c r="E27" s="12">
        <f t="shared" si="1"/>
        <v>70.664654687615212</v>
      </c>
      <c r="F27" s="18">
        <v>60418363</v>
      </c>
      <c r="G27" s="11">
        <f t="shared" si="2"/>
        <v>8.2258020645928447</v>
      </c>
      <c r="H27" s="9">
        <f t="shared" si="3"/>
        <v>67.663819605859899</v>
      </c>
      <c r="I27" s="20">
        <v>3063089</v>
      </c>
      <c r="J27" s="11">
        <f t="shared" si="4"/>
        <v>2.0107064942068456</v>
      </c>
      <c r="K27" s="12">
        <f t="shared" si="5"/>
        <v>4.0429406058455832</v>
      </c>
      <c r="L27" s="20">
        <v>3478650</v>
      </c>
      <c r="M27" s="7">
        <f t="shared" si="6"/>
        <v>2.1648295015283812</v>
      </c>
      <c r="N27" s="9">
        <f t="shared" si="7"/>
        <v>4.686486770687619</v>
      </c>
      <c r="O27" s="19">
        <f t="shared" si="8"/>
        <v>59552163</v>
      </c>
      <c r="P27" s="7">
        <f t="shared" si="9"/>
        <v>7.2243131721289293</v>
      </c>
      <c r="Q27" s="8">
        <f t="shared" si="10"/>
        <v>52.190700808995551</v>
      </c>
      <c r="R27" s="21">
        <f t="shared" si="13"/>
        <v>63897013</v>
      </c>
      <c r="S27" s="7">
        <f t="shared" si="11"/>
        <v>7.1378359679380985</v>
      </c>
      <c r="T27" s="9">
        <f t="shared" si="12"/>
        <v>50.948702305190814</v>
      </c>
    </row>
    <row r="28" spans="1:20" x14ac:dyDescent="0.25">
      <c r="A28" s="16" t="s">
        <v>44</v>
      </c>
      <c r="B28" s="6" t="s">
        <v>31</v>
      </c>
      <c r="C28" s="18">
        <v>3172047</v>
      </c>
      <c r="D28" s="7">
        <f t="shared" si="0"/>
        <v>0.47203725755702741</v>
      </c>
      <c r="E28" s="8">
        <f t="shared" si="1"/>
        <v>0.22281917252195943</v>
      </c>
      <c r="F28" s="18">
        <v>3287045</v>
      </c>
      <c r="G28" s="7">
        <f t="shared" si="2"/>
        <v>0.44752257765424042</v>
      </c>
      <c r="H28" s="9">
        <f t="shared" si="3"/>
        <v>0.20027645751029563</v>
      </c>
      <c r="I28" s="20">
        <v>0</v>
      </c>
      <c r="J28" s="7">
        <f t="shared" si="4"/>
        <v>0</v>
      </c>
      <c r="K28" s="8">
        <f t="shared" si="5"/>
        <v>0</v>
      </c>
      <c r="L28" s="20">
        <v>0</v>
      </c>
      <c r="M28" s="7">
        <f t="shared" si="6"/>
        <v>0</v>
      </c>
      <c r="N28" s="9">
        <f t="shared" si="7"/>
        <v>0</v>
      </c>
      <c r="O28" s="19">
        <f t="shared" si="8"/>
        <v>3172047</v>
      </c>
      <c r="P28" s="7">
        <f t="shared" si="9"/>
        <v>0.38480316701027389</v>
      </c>
      <c r="Q28" s="8">
        <f t="shared" si="10"/>
        <v>0.14807347734113674</v>
      </c>
      <c r="R28" s="21">
        <f t="shared" si="13"/>
        <v>3287045</v>
      </c>
      <c r="S28" s="7">
        <f t="shared" si="11"/>
        <v>0.36719068588121778</v>
      </c>
      <c r="T28" s="9">
        <f t="shared" si="12"/>
        <v>0.13482899979791915</v>
      </c>
    </row>
    <row r="29" spans="1:20" x14ac:dyDescent="0.25">
      <c r="A29" s="16" t="s">
        <v>45</v>
      </c>
      <c r="B29" s="6" t="s">
        <v>32</v>
      </c>
      <c r="C29" s="18">
        <v>10057341</v>
      </c>
      <c r="D29" s="7">
        <f t="shared" si="0"/>
        <v>1.4966485881059932</v>
      </c>
      <c r="E29" s="8">
        <f t="shared" si="1"/>
        <v>2.239956996279663</v>
      </c>
      <c r="F29" s="18">
        <v>-90240</v>
      </c>
      <c r="G29" s="7">
        <f t="shared" si="2"/>
        <v>-1.2285939927052613E-2</v>
      </c>
      <c r="H29" s="9">
        <f t="shared" si="3"/>
        <v>1.5094431989114555E-4</v>
      </c>
      <c r="I29" s="20">
        <v>0</v>
      </c>
      <c r="J29" s="7">
        <f t="shared" si="4"/>
        <v>0</v>
      </c>
      <c r="K29" s="8">
        <f t="shared" si="5"/>
        <v>0</v>
      </c>
      <c r="L29" s="20">
        <v>0</v>
      </c>
      <c r="M29" s="7">
        <f t="shared" si="6"/>
        <v>0</v>
      </c>
      <c r="N29" s="9">
        <f t="shared" si="7"/>
        <v>0</v>
      </c>
      <c r="O29" s="19">
        <f t="shared" si="8"/>
        <v>10057341</v>
      </c>
      <c r="P29" s="7">
        <f t="shared" si="9"/>
        <v>1.2200628390759263</v>
      </c>
      <c r="Q29" s="8">
        <f t="shared" si="10"/>
        <v>1.4885533312940096</v>
      </c>
      <c r="R29" s="21">
        <f t="shared" si="13"/>
        <v>-90240</v>
      </c>
      <c r="S29" s="7">
        <f t="shared" si="11"/>
        <v>-1.0080570084656916E-2</v>
      </c>
      <c r="T29" s="9">
        <f t="shared" si="12"/>
        <v>1.0161789323167993E-4</v>
      </c>
    </row>
    <row r="30" spans="1:20" x14ac:dyDescent="0.25">
      <c r="A30" s="16" t="s">
        <v>46</v>
      </c>
      <c r="B30" s="6" t="s">
        <v>20</v>
      </c>
      <c r="C30" s="18">
        <v>36126082</v>
      </c>
      <c r="D30" s="7">
        <f t="shared" si="0"/>
        <v>5.3759785632307127</v>
      </c>
      <c r="E30" s="8">
        <f t="shared" si="1"/>
        <v>28.901145512316159</v>
      </c>
      <c r="F30" s="18">
        <v>39562181</v>
      </c>
      <c r="G30" s="7">
        <f t="shared" si="2"/>
        <v>5.3862874462453707</v>
      </c>
      <c r="H30" s="9">
        <f t="shared" si="3"/>
        <v>29.012092453580479</v>
      </c>
      <c r="I30" s="20">
        <v>25035693</v>
      </c>
      <c r="J30" s="7">
        <f t="shared" si="4"/>
        <v>16.434204328398184</v>
      </c>
      <c r="K30" s="8">
        <f t="shared" si="5"/>
        <v>270.08307190754164</v>
      </c>
      <c r="L30" s="20">
        <v>26699419</v>
      </c>
      <c r="M30" s="7">
        <f t="shared" si="6"/>
        <v>16.615551988520657</v>
      </c>
      <c r="N30" s="9">
        <f t="shared" si="7"/>
        <v>276.07656788323277</v>
      </c>
      <c r="O30" s="19">
        <f t="shared" si="8"/>
        <v>61161775</v>
      </c>
      <c r="P30" s="7">
        <f t="shared" si="9"/>
        <v>7.4195762925233444</v>
      </c>
      <c r="Q30" s="8">
        <f t="shared" si="10"/>
        <v>55.05011236057446</v>
      </c>
      <c r="R30" s="21">
        <f t="shared" si="13"/>
        <v>66261600</v>
      </c>
      <c r="S30" s="7">
        <f t="shared" si="11"/>
        <v>7.4019803049811914</v>
      </c>
      <c r="T30" s="9">
        <f t="shared" si="12"/>
        <v>54.78931243532945</v>
      </c>
    </row>
    <row r="31" spans="1:20" x14ac:dyDescent="0.25">
      <c r="A31" s="16" t="s">
        <v>47</v>
      </c>
      <c r="B31" s="6" t="s">
        <v>21</v>
      </c>
      <c r="C31" s="18">
        <v>27697187</v>
      </c>
      <c r="D31" s="7">
        <f t="shared" si="0"/>
        <v>4.1216615622417168</v>
      </c>
      <c r="E31" s="8">
        <f t="shared" si="1"/>
        <v>16.988094033660829</v>
      </c>
      <c r="F31" s="18">
        <v>29036032</v>
      </c>
      <c r="G31" s="7">
        <f t="shared" si="2"/>
        <v>3.953179796896912</v>
      </c>
      <c r="H31" s="9">
        <f t="shared" si="3"/>
        <v>15.62763050659391</v>
      </c>
      <c r="I31" s="20">
        <v>32731307</v>
      </c>
      <c r="J31" s="7">
        <f t="shared" si="4"/>
        <v>21.485843718147919</v>
      </c>
      <c r="K31" s="8">
        <f t="shared" si="5"/>
        <v>461.64148028067638</v>
      </c>
      <c r="L31" s="20">
        <v>37154677</v>
      </c>
      <c r="M31" s="7">
        <f t="shared" si="6"/>
        <v>23.12205622565018</v>
      </c>
      <c r="N31" s="9">
        <f t="shared" si="7"/>
        <v>534.62948410212823</v>
      </c>
      <c r="O31" s="19">
        <f t="shared" si="8"/>
        <v>60428494</v>
      </c>
      <c r="P31" s="7">
        <f t="shared" si="9"/>
        <v>7.3306214784526631</v>
      </c>
      <c r="Q31" s="8">
        <f t="shared" si="10"/>
        <v>53.738011260351506</v>
      </c>
      <c r="R31" s="21">
        <f t="shared" si="13"/>
        <v>66190709</v>
      </c>
      <c r="S31" s="7">
        <f t="shared" si="11"/>
        <v>7.3940611816005237</v>
      </c>
      <c r="T31" s="9">
        <f t="shared" si="12"/>
        <v>54.672140757251732</v>
      </c>
    </row>
    <row r="32" spans="1:20" x14ac:dyDescent="0.25">
      <c r="A32" s="16" t="s">
        <v>48</v>
      </c>
      <c r="B32" s="6" t="s">
        <v>55</v>
      </c>
      <c r="C32" s="18">
        <v>1865728</v>
      </c>
      <c r="D32" s="11">
        <f t="shared" si="0"/>
        <v>0.27764189132990708</v>
      </c>
      <c r="E32" s="12">
        <f t="shared" si="1"/>
        <v>7.7085019821247935E-2</v>
      </c>
      <c r="F32" s="18">
        <v>1777395</v>
      </c>
      <c r="G32" s="11">
        <f t="shared" si="2"/>
        <v>0.24198767948408334</v>
      </c>
      <c r="H32" s="9">
        <f t="shared" si="3"/>
        <v>5.8558037022091447E-2</v>
      </c>
      <c r="I32" s="20">
        <v>33252502</v>
      </c>
      <c r="J32" s="7">
        <f t="shared" si="4"/>
        <v>21.827972259384605</v>
      </c>
      <c r="K32" s="8">
        <f t="shared" si="5"/>
        <v>476.46037295646386</v>
      </c>
      <c r="L32" s="20">
        <v>33032577</v>
      </c>
      <c r="M32" s="7">
        <f t="shared" si="6"/>
        <v>20.556795653804741</v>
      </c>
      <c r="N32" s="9">
        <f t="shared" si="7"/>
        <v>422.58184755228552</v>
      </c>
      <c r="O32" s="19">
        <f t="shared" si="8"/>
        <v>35118230</v>
      </c>
      <c r="P32" s="7">
        <f t="shared" si="9"/>
        <v>4.2602162338058713</v>
      </c>
      <c r="Q32" s="8">
        <f t="shared" si="10"/>
        <v>18.149442358783084</v>
      </c>
      <c r="R32" s="21">
        <f t="shared" si="13"/>
        <v>34809972</v>
      </c>
      <c r="S32" s="7">
        <f t="shared" si="11"/>
        <v>3.8885678456443356</v>
      </c>
      <c r="T32" s="9">
        <f t="shared" si="12"/>
        <v>15.120959890179028</v>
      </c>
    </row>
    <row r="33" spans="1:20" x14ac:dyDescent="0.25">
      <c r="A33" s="16" t="s">
        <v>49</v>
      </c>
      <c r="B33" s="6" t="s">
        <v>33</v>
      </c>
      <c r="C33" s="26">
        <v>34267302</v>
      </c>
      <c r="D33" s="7">
        <f t="shared" si="0"/>
        <v>5.0993706146089393</v>
      </c>
      <c r="E33" s="8">
        <f t="shared" si="1"/>
        <v>26.00358066513715</v>
      </c>
      <c r="F33" s="26">
        <v>40865122</v>
      </c>
      <c r="G33" s="27">
        <f t="shared" si="2"/>
        <v>5.5636794548279713</v>
      </c>
      <c r="H33" s="28">
        <f t="shared" si="3"/>
        <v>30.954529076074873</v>
      </c>
      <c r="I33" s="29">
        <v>1998861</v>
      </c>
      <c r="J33" s="30">
        <f t="shared" si="4"/>
        <v>1.3121142721340417</v>
      </c>
      <c r="K33" s="31">
        <f t="shared" si="5"/>
        <v>1.7216438631378461</v>
      </c>
      <c r="L33" s="29">
        <v>2167554</v>
      </c>
      <c r="M33" s="30">
        <f t="shared" si="6"/>
        <v>1.3489097337633416</v>
      </c>
      <c r="N33" s="28">
        <f t="shared" si="7"/>
        <v>1.8195574698414889</v>
      </c>
      <c r="O33" s="32">
        <f t="shared" si="8"/>
        <v>36266163</v>
      </c>
      <c r="P33" s="30">
        <f t="shared" si="9"/>
        <v>4.399472762449868</v>
      </c>
      <c r="Q33" s="31">
        <f t="shared" si="10"/>
        <v>19.355360587538271</v>
      </c>
      <c r="R33" s="33">
        <f t="shared" si="13"/>
        <v>43032676</v>
      </c>
      <c r="S33" s="7">
        <f t="shared" si="11"/>
        <v>4.8071133238955417</v>
      </c>
      <c r="T33" s="9">
        <f t="shared" si="12"/>
        <v>23.108338508774043</v>
      </c>
    </row>
    <row r="34" spans="1:20" x14ac:dyDescent="0.25">
      <c r="A34" s="3"/>
      <c r="B34" s="2" t="s">
        <v>51</v>
      </c>
      <c r="C34" s="25">
        <f t="shared" ref="C34:Q34" si="14">SUM(C10:C33)</f>
        <v>671990812</v>
      </c>
      <c r="D34" s="13">
        <f t="shared" si="14"/>
        <v>100.00000000000003</v>
      </c>
      <c r="E34" s="13">
        <f t="shared" si="14"/>
        <v>710.37167313536804</v>
      </c>
      <c r="F34" s="25">
        <f t="shared" si="14"/>
        <v>734498138</v>
      </c>
      <c r="G34" s="34">
        <f t="shared" si="14"/>
        <v>100.00000000000001</v>
      </c>
      <c r="H34" s="35">
        <f t="shared" si="14"/>
        <v>750.99722315944837</v>
      </c>
      <c r="I34" s="36">
        <f>SUM(I10:I33)</f>
        <v>152338942</v>
      </c>
      <c r="J34" s="35">
        <f t="shared" si="14"/>
        <v>100</v>
      </c>
      <c r="K34" s="36">
        <f t="shared" si="14"/>
        <v>1654.2265373135322</v>
      </c>
      <c r="L34" s="36">
        <f t="shared" si="14"/>
        <v>160689329</v>
      </c>
      <c r="M34" s="34">
        <f t="shared" si="14"/>
        <v>100</v>
      </c>
      <c r="N34" s="37">
        <f t="shared" si="14"/>
        <v>1659.1580687991727</v>
      </c>
      <c r="O34" s="37">
        <f>C34+I34</f>
        <v>824329754</v>
      </c>
      <c r="P34" s="35">
        <f>SUM(P10:P33)</f>
        <v>100</v>
      </c>
      <c r="Q34" s="35">
        <f t="shared" si="14"/>
        <v>631.84737044579833</v>
      </c>
      <c r="R34" s="36">
        <f>SUM(R10:R33)</f>
        <v>895187467</v>
      </c>
      <c r="S34" s="35">
        <f>SUM(S10:S33)</f>
        <v>99.999999999999986</v>
      </c>
      <c r="T34" s="46">
        <f>SUM(T10:T33)</f>
        <v>661.55185377206726</v>
      </c>
    </row>
    <row r="35" spans="1:20" x14ac:dyDescent="0.25">
      <c r="C35" s="14"/>
      <c r="D35" s="14"/>
      <c r="E35" s="14"/>
      <c r="F35" s="14"/>
      <c r="G35" s="14"/>
      <c r="H35" s="14"/>
      <c r="I35" s="14"/>
      <c r="J35" s="14"/>
      <c r="K35" s="14"/>
      <c r="L35" s="15"/>
      <c r="M35" s="14"/>
      <c r="N35" s="14"/>
      <c r="O35" s="14"/>
      <c r="P35" s="10"/>
      <c r="Q35" s="10"/>
      <c r="R35" s="10"/>
      <c r="S35" s="10"/>
      <c r="T35" s="10"/>
    </row>
    <row r="37" spans="1:20" x14ac:dyDescent="0.25">
      <c r="B37" t="s">
        <v>58</v>
      </c>
    </row>
    <row r="38" spans="1:20" x14ac:dyDescent="0.25">
      <c r="B38" t="s">
        <v>57</v>
      </c>
    </row>
    <row r="39" spans="1:20" x14ac:dyDescent="0.25">
      <c r="B39" s="22"/>
    </row>
    <row r="40" spans="1:20" x14ac:dyDescent="0.25">
      <c r="B40" s="23"/>
    </row>
    <row r="41" spans="1:20" x14ac:dyDescent="0.25">
      <c r="B41" s="22"/>
    </row>
  </sheetData>
  <sortState xmlns:xlrd2="http://schemas.microsoft.com/office/spreadsheetml/2017/richdata2" ref="A10:T35">
    <sortCondition ref="B10:B35"/>
  </sortState>
  <mergeCells count="10">
    <mergeCell ref="B7:B9"/>
    <mergeCell ref="L8:N8"/>
    <mergeCell ref="O7:T7"/>
    <mergeCell ref="O8:Q8"/>
    <mergeCell ref="R8:T8"/>
    <mergeCell ref="C7:H7"/>
    <mergeCell ref="C8:E8"/>
    <mergeCell ref="F8:H8"/>
    <mergeCell ref="I7:N7"/>
    <mergeCell ref="I8:K8"/>
  </mergeCells>
  <phoneticPr fontId="13" type="noConversion"/>
  <pageMargins left="0.39370078740157483" right="0.39370078740157483" top="0.78740157480314965" bottom="0.78740157480314965" header="0.31496062992125984" footer="0.31496062992125984"/>
  <pageSetup paperSize="9" scale="52" orientation="landscape" r:id="rId1"/>
  <headerFooter>
    <oddHeader>&amp;L&amp;G&amp;C&amp;"+,Obično"&amp;10Statistika tržišta osiguranja&amp;R&amp;"+,Obično"&amp;10Kvartalni izvještaj</oddHeader>
    <oddFooter>&amp;C&amp;"+,Obično"&amp;10U izvještaj su uključeni podaci zaključno sa 30.06.2025 godine.</oddFooter>
  </headerFooter>
  <ignoredErrors>
    <ignoredError sqref="O34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2018-11-02T14:40:26Z</cp:lastPrinted>
  <dcterms:created xsi:type="dcterms:W3CDTF">2018-01-08T12:56:16Z</dcterms:created>
  <dcterms:modified xsi:type="dcterms:W3CDTF">2026-01-29T09:03:47Z</dcterms:modified>
</cp:coreProperties>
</file>