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4\MJESEČNI\II\Jezici\BS EVLADA 1X0424\"/>
    </mc:Choice>
  </mc:AlternateContent>
  <xr:revisionPtr revIDLastSave="0" documentId="13_ncr:1_{969483A9-1243-48BA-A008-2FC92D1F2FA4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25" r:id="rId1"/>
    <sheet name="Teritorija FBiH" sheetId="22" state="hidden" r:id="rId2"/>
    <sheet name="FBiH" sheetId="23" r:id="rId3"/>
    <sheet name="RS" sheetId="24" r:id="rId4"/>
    <sheet name="Teritorija RS" sheetId="21" state="hidden" r:id="rId5"/>
  </sheets>
  <definedNames>
    <definedName name="_xlnm.Print_Area" localSheetId="0">BiH!$A$1:$H$45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23" l="1"/>
  <c r="D20" i="23" s="1"/>
  <c r="I22" i="23"/>
  <c r="E22" i="23"/>
  <c r="F20" i="23" s="1"/>
  <c r="G21" i="23"/>
  <c r="G20" i="23"/>
  <c r="G19" i="23"/>
  <c r="G18" i="23"/>
  <c r="G17" i="23"/>
  <c r="G16" i="23"/>
  <c r="G15" i="23"/>
  <c r="G14" i="23"/>
  <c r="G13" i="23"/>
  <c r="G12" i="23"/>
  <c r="G11" i="23"/>
  <c r="C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K35" i="25"/>
  <c r="K34" i="25"/>
  <c r="K33" i="25"/>
  <c r="K32" i="25"/>
  <c r="K31" i="25"/>
  <c r="K30" i="25"/>
  <c r="K29" i="25"/>
  <c r="K28" i="25"/>
  <c r="K27" i="25"/>
  <c r="K26" i="25"/>
  <c r="K25" i="25"/>
  <c r="K24" i="25"/>
  <c r="K23" i="25"/>
  <c r="K22" i="25"/>
  <c r="K21" i="25"/>
  <c r="K20" i="25"/>
  <c r="K19" i="25"/>
  <c r="K18" i="25"/>
  <c r="K17" i="25"/>
  <c r="K16" i="25"/>
  <c r="K15" i="25"/>
  <c r="K14" i="25"/>
  <c r="K13" i="25"/>
  <c r="K12" i="25"/>
  <c r="K11" i="25"/>
  <c r="I35" i="25"/>
  <c r="I34" i="25"/>
  <c r="I33" i="25"/>
  <c r="I32" i="25"/>
  <c r="I31" i="25"/>
  <c r="I30" i="25"/>
  <c r="I29" i="25"/>
  <c r="I28" i="25"/>
  <c r="I27" i="25"/>
  <c r="I26" i="25"/>
  <c r="I25" i="25"/>
  <c r="I24" i="25"/>
  <c r="I23" i="25"/>
  <c r="I22" i="25"/>
  <c r="I21" i="25"/>
  <c r="I20" i="25"/>
  <c r="I19" i="25"/>
  <c r="I18" i="25"/>
  <c r="I17" i="25"/>
  <c r="I16" i="25"/>
  <c r="I15" i="25"/>
  <c r="I14" i="25"/>
  <c r="I13" i="25"/>
  <c r="I12" i="25"/>
  <c r="I11" i="25"/>
  <c r="E11" i="25"/>
  <c r="C11" i="25"/>
  <c r="F21" i="23" l="1"/>
  <c r="F12" i="23"/>
  <c r="F18" i="23"/>
  <c r="F15" i="23"/>
  <c r="D16" i="23"/>
  <c r="G22" i="23"/>
  <c r="H20" i="23" s="1"/>
  <c r="G11" i="25"/>
  <c r="D13" i="23"/>
  <c r="D19" i="23"/>
  <c r="D15" i="23"/>
  <c r="D21" i="23"/>
  <c r="D12" i="23"/>
  <c r="D18" i="23"/>
  <c r="F13" i="23"/>
  <c r="F16" i="23"/>
  <c r="F19" i="23"/>
  <c r="D11" i="23"/>
  <c r="D14" i="23"/>
  <c r="D17" i="23"/>
  <c r="F11" i="23"/>
  <c r="F14" i="23"/>
  <c r="F17" i="23"/>
  <c r="M11" i="25"/>
  <c r="K25" i="24"/>
  <c r="L20" i="24" s="1"/>
  <c r="I25" i="24"/>
  <c r="J23" i="24" s="1"/>
  <c r="M24" i="24"/>
  <c r="M23" i="24"/>
  <c r="M22" i="24"/>
  <c r="M21" i="24"/>
  <c r="M20" i="24"/>
  <c r="M19" i="24"/>
  <c r="M18" i="24"/>
  <c r="M17" i="24"/>
  <c r="M16" i="24"/>
  <c r="M15" i="24"/>
  <c r="M14" i="24"/>
  <c r="M13" i="24"/>
  <c r="M12" i="24"/>
  <c r="M11" i="24"/>
  <c r="K22" i="23"/>
  <c r="L20" i="23" s="1"/>
  <c r="J11" i="23"/>
  <c r="M21" i="23"/>
  <c r="M20" i="23"/>
  <c r="M19" i="23"/>
  <c r="M18" i="23"/>
  <c r="M17" i="23"/>
  <c r="M16" i="23"/>
  <c r="M15" i="23"/>
  <c r="M14" i="23"/>
  <c r="M13" i="23"/>
  <c r="M12" i="23"/>
  <c r="M11" i="23"/>
  <c r="M35" i="25"/>
  <c r="M33" i="25"/>
  <c r="M31" i="25"/>
  <c r="M25" i="25"/>
  <c r="M23" i="25"/>
  <c r="M19" i="25"/>
  <c r="M17" i="25"/>
  <c r="M15" i="25"/>
  <c r="M13" i="25"/>
  <c r="H19" i="23" l="1"/>
  <c r="H18" i="23"/>
  <c r="H14" i="23"/>
  <c r="M25" i="24"/>
  <c r="N18" i="24" s="1"/>
  <c r="H17" i="23"/>
  <c r="H11" i="23"/>
  <c r="H16" i="23"/>
  <c r="H21" i="23"/>
  <c r="H13" i="23"/>
  <c r="H12" i="23"/>
  <c r="H15" i="23"/>
  <c r="J21" i="23"/>
  <c r="J13" i="23"/>
  <c r="J14" i="23"/>
  <c r="J20" i="23"/>
  <c r="F22" i="23"/>
  <c r="D22" i="23"/>
  <c r="J15" i="23"/>
  <c r="J18" i="23"/>
  <c r="J12" i="23"/>
  <c r="J19" i="23"/>
  <c r="J13" i="24"/>
  <c r="J16" i="23"/>
  <c r="J17" i="23"/>
  <c r="M22" i="23"/>
  <c r="N16" i="23" s="1"/>
  <c r="L13" i="24"/>
  <c r="L19" i="24"/>
  <c r="L16" i="24"/>
  <c r="J19" i="24"/>
  <c r="J22" i="24"/>
  <c r="J16" i="24"/>
  <c r="J14" i="24"/>
  <c r="J20" i="24"/>
  <c r="L11" i="24"/>
  <c r="L17" i="24"/>
  <c r="J11" i="24"/>
  <c r="J17" i="24"/>
  <c r="L14" i="24"/>
  <c r="L23" i="24"/>
  <c r="J12" i="24"/>
  <c r="J15" i="24"/>
  <c r="J18" i="24"/>
  <c r="J21" i="24"/>
  <c r="J24" i="24"/>
  <c r="M29" i="25"/>
  <c r="L12" i="24"/>
  <c r="L15" i="24"/>
  <c r="L18" i="24"/>
  <c r="L21" i="24"/>
  <c r="L24" i="24"/>
  <c r="M21" i="25"/>
  <c r="M27" i="25"/>
  <c r="L22" i="24"/>
  <c r="I36" i="25"/>
  <c r="J33" i="25" s="1"/>
  <c r="M14" i="25"/>
  <c r="L12" i="23"/>
  <c r="L15" i="23"/>
  <c r="L18" i="23"/>
  <c r="L21" i="23"/>
  <c r="L13" i="23"/>
  <c r="L16" i="23"/>
  <c r="L19" i="23"/>
  <c r="L11" i="23"/>
  <c r="L14" i="23"/>
  <c r="L17" i="23"/>
  <c r="M20" i="25"/>
  <c r="M28" i="25"/>
  <c r="M32" i="25"/>
  <c r="M12" i="25"/>
  <c r="M22" i="25"/>
  <c r="M18" i="25"/>
  <c r="M26" i="25"/>
  <c r="M16" i="25"/>
  <c r="M24" i="25"/>
  <c r="M30" i="25"/>
  <c r="M34" i="25"/>
  <c r="K36" i="25"/>
  <c r="L19" i="25" s="1"/>
  <c r="E35" i="25"/>
  <c r="E34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7" i="25"/>
  <c r="E16" i="25"/>
  <c r="E15" i="25"/>
  <c r="E14" i="25"/>
  <c r="E13" i="25"/>
  <c r="E12" i="25"/>
  <c r="C35" i="25"/>
  <c r="C33" i="25"/>
  <c r="C34" i="25"/>
  <c r="C32" i="25"/>
  <c r="C31" i="25"/>
  <c r="C30" i="25"/>
  <c r="C29" i="25"/>
  <c r="C28" i="25"/>
  <c r="C27" i="25"/>
  <c r="C24" i="25"/>
  <c r="C25" i="25"/>
  <c r="C26" i="25"/>
  <c r="C23" i="25"/>
  <c r="C22" i="25"/>
  <c r="C21" i="25"/>
  <c r="C20" i="25"/>
  <c r="C19" i="25"/>
  <c r="C18" i="25"/>
  <c r="C17" i="25"/>
  <c r="C15" i="25"/>
  <c r="C16" i="25"/>
  <c r="C14" i="25"/>
  <c r="C13" i="25"/>
  <c r="C12" i="25"/>
  <c r="H22" i="23" l="1"/>
  <c r="J22" i="23"/>
  <c r="J11" i="25"/>
  <c r="J13" i="25"/>
  <c r="J20" i="25"/>
  <c r="J18" i="25"/>
  <c r="J34" i="25"/>
  <c r="J28" i="25"/>
  <c r="J35" i="25"/>
  <c r="J27" i="25"/>
  <c r="J25" i="25"/>
  <c r="D24" i="24"/>
  <c r="D21" i="24"/>
  <c r="D18" i="24"/>
  <c r="D15" i="24"/>
  <c r="D12" i="24"/>
  <c r="D23" i="24"/>
  <c r="D20" i="24"/>
  <c r="D17" i="24"/>
  <c r="D14" i="24"/>
  <c r="D11" i="24"/>
  <c r="D22" i="24"/>
  <c r="D19" i="24"/>
  <c r="D16" i="24"/>
  <c r="D13" i="24"/>
  <c r="L20" i="25"/>
  <c r="L26" i="25"/>
  <c r="J17" i="25"/>
  <c r="N11" i="23"/>
  <c r="N20" i="23"/>
  <c r="N14" i="23"/>
  <c r="N13" i="23"/>
  <c r="N16" i="24"/>
  <c r="N13" i="24"/>
  <c r="N23" i="24"/>
  <c r="N20" i="24"/>
  <c r="N17" i="24"/>
  <c r="N19" i="23"/>
  <c r="N12" i="23"/>
  <c r="N21" i="23"/>
  <c r="N18" i="23"/>
  <c r="N15" i="23"/>
  <c r="N17" i="23"/>
  <c r="N19" i="24"/>
  <c r="N15" i="24"/>
  <c r="N21" i="24"/>
  <c r="N11" i="24"/>
  <c r="N24" i="24"/>
  <c r="N12" i="24"/>
  <c r="N22" i="24"/>
  <c r="N14" i="24"/>
  <c r="L35" i="25"/>
  <c r="L11" i="25"/>
  <c r="L25" i="24"/>
  <c r="L22" i="25"/>
  <c r="L28" i="25"/>
  <c r="L34" i="25"/>
  <c r="L16" i="25"/>
  <c r="M36" i="25"/>
  <c r="N31" i="25" s="1"/>
  <c r="L21" i="25"/>
  <c r="J25" i="24"/>
  <c r="J14" i="25"/>
  <c r="J31" i="25"/>
  <c r="J32" i="25"/>
  <c r="J30" i="25"/>
  <c r="J29" i="25"/>
  <c r="J26" i="25"/>
  <c r="J24" i="25"/>
  <c r="J23" i="25"/>
  <c r="J12" i="25"/>
  <c r="J21" i="25"/>
  <c r="J16" i="25"/>
  <c r="L23" i="25"/>
  <c r="J22" i="25"/>
  <c r="J19" i="25"/>
  <c r="L33" i="25"/>
  <c r="L17" i="25"/>
  <c r="L22" i="23"/>
  <c r="J15" i="25"/>
  <c r="L32" i="25"/>
  <c r="L29" i="25"/>
  <c r="L14" i="25"/>
  <c r="L24" i="25"/>
  <c r="L27" i="25"/>
  <c r="L30" i="25"/>
  <c r="L15" i="25"/>
  <c r="L25" i="25"/>
  <c r="L18" i="25"/>
  <c r="L13" i="25"/>
  <c r="L31" i="25"/>
  <c r="L12" i="25"/>
  <c r="G34" i="25"/>
  <c r="N16" i="25" l="1"/>
  <c r="J36" i="25"/>
  <c r="N15" i="25"/>
  <c r="L36" i="25"/>
  <c r="N22" i="23"/>
  <c r="N25" i="24"/>
  <c r="N35" i="25"/>
  <c r="N19" i="25"/>
  <c r="N25" i="25"/>
  <c r="N30" i="25"/>
  <c r="N11" i="25"/>
  <c r="N13" i="25"/>
  <c r="N22" i="25"/>
  <c r="N32" i="25"/>
  <c r="N29" i="25"/>
  <c r="N12" i="25"/>
  <c r="N17" i="25"/>
  <c r="N28" i="25"/>
  <c r="N23" i="25"/>
  <c r="N14" i="25"/>
  <c r="N20" i="25"/>
  <c r="N18" i="25"/>
  <c r="N27" i="25"/>
  <c r="N26" i="25"/>
  <c r="N33" i="25"/>
  <c r="N24" i="25"/>
  <c r="N21" i="25"/>
  <c r="N34" i="25"/>
  <c r="E25" i="24"/>
  <c r="F24" i="24" l="1"/>
  <c r="F21" i="24"/>
  <c r="F18" i="24"/>
  <c r="F15" i="24"/>
  <c r="F12" i="24"/>
  <c r="F20" i="24"/>
  <c r="F17" i="24"/>
  <c r="F14" i="24"/>
  <c r="F11" i="24"/>
  <c r="F23" i="24"/>
  <c r="F22" i="24"/>
  <c r="F19" i="24"/>
  <c r="F16" i="24"/>
  <c r="F13" i="24"/>
  <c r="N36" i="25"/>
  <c r="G25" i="24" l="1"/>
  <c r="H15" i="24" l="1"/>
  <c r="H23" i="24"/>
  <c r="H24" i="24"/>
  <c r="H14" i="24"/>
  <c r="H17" i="24"/>
  <c r="H19" i="24"/>
  <c r="H21" i="24"/>
  <c r="H22" i="24"/>
  <c r="H11" i="24"/>
  <c r="H13" i="24"/>
  <c r="H16" i="24"/>
  <c r="H18" i="24"/>
  <c r="H20" i="24"/>
  <c r="H12" i="24"/>
  <c r="H25" i="24" l="1"/>
  <c r="G15" i="25" l="1"/>
  <c r="G19" i="25"/>
  <c r="G29" i="25"/>
  <c r="G33" i="25"/>
  <c r="G17" i="25"/>
  <c r="G18" i="25"/>
  <c r="G20" i="25"/>
  <c r="G21" i="25"/>
  <c r="G23" i="25"/>
  <c r="G27" i="25"/>
  <c r="G30" i="25"/>
  <c r="G35" i="25"/>
  <c r="G14" i="25"/>
  <c r="G32" i="25"/>
  <c r="G13" i="25"/>
  <c r="G24" i="25"/>
  <c r="G26" i="25"/>
  <c r="G28" i="25"/>
  <c r="C36" i="25"/>
  <c r="D11" i="25" s="1"/>
  <c r="G12" i="25"/>
  <c r="G31" i="25"/>
  <c r="G22" i="25"/>
  <c r="G25" i="25"/>
  <c r="G16" i="25"/>
  <c r="E36" i="25"/>
  <c r="G36" i="25" l="1"/>
  <c r="H32" i="25" s="1"/>
  <c r="F11" i="25"/>
  <c r="F15" i="25"/>
  <c r="D27" i="25"/>
  <c r="F20" i="25"/>
  <c r="F22" i="25"/>
  <c r="F19" i="25"/>
  <c r="D29" i="25"/>
  <c r="F17" i="25"/>
  <c r="D13" i="25"/>
  <c r="D12" i="25"/>
  <c r="F13" i="25"/>
  <c r="F12" i="25"/>
  <c r="D22" i="25"/>
  <c r="D33" i="25"/>
  <c r="D20" i="25"/>
  <c r="D18" i="25"/>
  <c r="D34" i="25"/>
  <c r="D31" i="25"/>
  <c r="D14" i="25"/>
  <c r="D35" i="25"/>
  <c r="D32" i="25"/>
  <c r="D30" i="25"/>
  <c r="D21" i="25"/>
  <c r="F21" i="25"/>
  <c r="D19" i="25"/>
  <c r="D17" i="25"/>
  <c r="F26" i="25"/>
  <c r="F24" i="25"/>
  <c r="F18" i="25"/>
  <c r="F16" i="25"/>
  <c r="F27" i="25"/>
  <c r="F25" i="25"/>
  <c r="F23" i="25"/>
  <c r="F14" i="25"/>
  <c r="D28" i="25"/>
  <c r="D15" i="25"/>
  <c r="D24" i="25"/>
  <c r="D26" i="25"/>
  <c r="D16" i="25"/>
  <c r="D23" i="25"/>
  <c r="D25" i="25"/>
  <c r="F35" i="25"/>
  <c r="F34" i="25"/>
  <c r="F33" i="25"/>
  <c r="F32" i="25"/>
  <c r="F31" i="25"/>
  <c r="F30" i="25"/>
  <c r="F29" i="25"/>
  <c r="F28" i="25"/>
  <c r="C37" i="21"/>
  <c r="C32" i="22"/>
  <c r="D32" i="22"/>
  <c r="H11" i="25" l="1"/>
  <c r="H27" i="25"/>
  <c r="H26" i="25"/>
  <c r="H12" i="25"/>
  <c r="H28" i="25"/>
  <c r="H25" i="25"/>
  <c r="H19" i="25"/>
  <c r="H35" i="25"/>
  <c r="H16" i="25"/>
  <c r="H17" i="25"/>
  <c r="H33" i="25"/>
  <c r="H23" i="25"/>
  <c r="H31" i="25"/>
  <c r="H18" i="25"/>
  <c r="H34" i="25"/>
  <c r="H20" i="25"/>
  <c r="H15" i="25"/>
  <c r="H24" i="25"/>
  <c r="H13" i="25"/>
  <c r="H21" i="25"/>
  <c r="H29" i="25"/>
  <c r="H22" i="25"/>
  <c r="H14" i="25"/>
  <c r="H30" i="25"/>
  <c r="F36" i="25"/>
  <c r="D36" i="25"/>
  <c r="J20" i="22"/>
  <c r="E20" i="22"/>
  <c r="E18" i="22"/>
  <c r="E24" i="22"/>
  <c r="E25" i="22"/>
  <c r="J25" i="22"/>
  <c r="G25" i="22"/>
  <c r="F18" i="22"/>
  <c r="E30" i="22"/>
  <c r="H36" i="25" l="1"/>
  <c r="G18" i="22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K10" i="22" l="1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D37" i="21"/>
  <c r="I37" i="21"/>
  <c r="L32" i="21" s="1"/>
  <c r="H37" i="21"/>
  <c r="D25" i="24" l="1"/>
  <c r="F25" i="24"/>
  <c r="J32" i="21"/>
  <c r="K32" i="21"/>
  <c r="G22" i="21"/>
  <c r="G21" i="21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<sst xmlns="http://schemas.openxmlformats.org/spreadsheetml/2006/main" count="337" uniqueCount="92">
  <si>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</si>
  <si>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</si>
  <si>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</si>
  <si>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</si>
  <si>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</si>
  <si>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</si>
  <si>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</si>
  <si>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</si>
  <si>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</si>
  <si>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</si>
  <si>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</si>
  <si>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</si>
  <si>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</si>
  <si>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</si>
  <si>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</si>
  <si>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</si>
  <si>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</si>
  <si>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</si>
  <si>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</si>
  <si>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</si>
  <si>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</si>
  <si>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</si>
  <si>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</si>
  <si>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</si>
  <si>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</si>
  <si>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</si>
  <si>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</si>
  <si>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</si>
  <si>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</si>
  <si>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</si>
  <si>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</si>
  <si>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</si>
  <si>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</si>
  <si>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</si>
  <si>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</si>
  <si>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</si>
  <si>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</si>
  <si>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</si>
  <si>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</si>
  <si>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</si>
  <si>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</si>
  <si>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</si>
  <si>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</si>
  <si>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</si>
  <si>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</si>
  <si>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</si>
  <si>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</si>
  <si>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</si>
  <si>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</si>
  <si>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</si>
  <si>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</si>
  <si>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</si>
  <si>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</si>
  <si>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</si>
  <si>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</si>
  <si>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</si>
  <si>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</si>
  <si>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</si>
  <si>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PREMIJA PO DRUŠTVIMA ZA OSIGURANJE U BOSNI I HERCEGOVINI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</si>
  <si>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</si>
  <si>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</si>
  <si>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</si>
  <si>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</si>
  <si>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</si>
  <si>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</si>
  <si>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</si>
  <si>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Premium osiguranje a.d.</t>
  </si>
  <si>
    <t>2019.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</si>
  <si>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</si>
  <si>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</si>
  <si>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</si>
  <si>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</si>
  <si>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</si>
  <si>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</si>
  <si>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</si>
  <si>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</si>
  <si>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Udio (%)</t>
  </si>
  <si>
    <t>ŽIVOTNO OSIGURANJE</t>
  </si>
  <si>
    <t>NEŽIVOTNO OSIGURANJE</t>
  </si>
  <si>
    <t>ŽIVOTNO I NEŽIVOTNO OSIGURANJE</t>
  </si>
  <si>
    <t>*Podaci su dati na osnovu nerevidiranih izvještaja društava sa sjedištem u Republici Srpskoj.</t>
  </si>
  <si>
    <t>*Podaci su dati na osnovu nerevidiranih izvještaja društava sa sjedištem u Federaciji Bosne i Hercegovine.</t>
  </si>
  <si>
    <t>I-II-2023</t>
  </si>
  <si>
    <t>I-II-2024</t>
  </si>
  <si>
    <t>ASA Central osiguranje d.d.*</t>
  </si>
  <si>
    <t>Central osiguranje d.d.**</t>
  </si>
  <si>
    <t>*ASA osiguranje d.d. je od 01.01.2023. godine počelo poslovati pod nazivom ASA Central osiguranje d.d.</t>
  </si>
  <si>
    <t>**Proces integracije Central osiguranja d.d. društvu ASA osiguranje d.d je započet u 2022. godini.</t>
  </si>
  <si>
    <t>**ASA osiguranje d.d. je od 01.01.2023. godine počelo poslovati pod nazivom ASA Central osiguranje d.d.</t>
  </si>
  <si>
    <t>***Proces integracije Central osiguranja d.d. društvu ASA osiguranje d.d je započet u 2022. godini.</t>
  </si>
  <si>
    <t>ASA Central osiguranje d.d.**</t>
  </si>
  <si>
    <t>Central osiguranje d.d.***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</si>
</sst>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K_M_-;\-* #,##0.00\ _K_M_-;_-* &quot;-&quot;??\ _K_M_-;_-@_-"/>
    <numFmt numFmtId="165" formatCode="#,##0.00_ ;\-#,##0.00\ "/>
    <numFmt numFmtId="166" formatCode="\+#,##0.00;\-#,##0.00"/>
    <numFmt numFmtId="167" formatCode="_-* #,##0\ _k_n_-;\-* #,##0\ _k_n_-;_-* &quot;-&quot;??\ _k_n_-;_-@_-"/>
    <numFmt numFmtId="168" formatCode="_-* #,##0.0\ _k_n_-;\-* #,##0.0\ _k_n_-;_-* &quot;-&quot;??\ _k_n_-;_-@_-"/>
    <numFmt numFmtId="169" formatCode="#,##0_ ;\-#,##0\ "/>
  </numFmts>
  <fonts count="3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name val="Arial"/>
      <family val="2"/>
    </font>
    <font>
      <b/>
      <sz val="11"/>
      <name val="Cambria"/>
      <family val="1"/>
      <charset val="238"/>
      <scheme val="major"/>
    </font>
    <font>
      <b/>
      <sz val="10"/>
      <name val="Cambria"/>
      <family val="1"/>
      <scheme val="maj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30" fillId="0" borderId="0"/>
  </cellStyleXfs>
  <cellXfs count="92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6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 applyProtection="1">
      <alignment horizontal="right" vertical="center"/>
    </xf>
    <xf numFmtId="165" fontId="3" fillId="0" borderId="4" xfId="6" applyNumberFormat="1" applyFont="1" applyBorder="1" applyAlignment="1">
      <alignment horizontal="left" vertical="center"/>
    </xf>
    <xf numFmtId="165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 applyProtection="1">
      <alignment horizontal="right" vertical="center"/>
    </xf>
    <xf numFmtId="169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 applyProtection="1">
      <alignment vertical="center" wrapText="1"/>
    </xf>
    <xf numFmtId="166" fontId="3" fillId="0" borderId="0" xfId="6" applyNumberFormat="1" applyFont="1" applyBorder="1" applyAlignment="1">
      <alignment horizontal="right" vertical="center"/>
    </xf>
    <xf numFmtId="169" fontId="16" fillId="0" borderId="0" xfId="1" applyNumberFormat="1" applyFont="1" applyFill="1" applyBorder="1" applyAlignment="1" applyProtection="1">
      <alignment vertical="center" wrapText="1"/>
    </xf>
    <xf numFmtId="0" fontId="17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0" fillId="0" borderId="0" xfId="0" applyFill="1"/>
    <xf numFmtId="0" fontId="9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169" fontId="11" fillId="0" borderId="0" xfId="0" applyNumberFormat="1" applyFont="1" applyFill="1" applyBorder="1"/>
    <xf numFmtId="169" fontId="15" fillId="0" borderId="0" xfId="0" applyNumberFormat="1" applyFont="1" applyFill="1" applyBorder="1"/>
    <xf numFmtId="0" fontId="15" fillId="0" borderId="0" xfId="0" applyFont="1" applyFill="1" applyBorder="1"/>
    <xf numFmtId="169" fontId="18" fillId="0" borderId="0" xfId="1" applyNumberFormat="1" applyFont="1" applyFill="1" applyBorder="1" applyAlignment="1" applyProtection="1">
      <alignment vertical="center" wrapText="1"/>
    </xf>
    <xf numFmtId="169" fontId="19" fillId="0" borderId="0" xfId="1" applyNumberFormat="1" applyFont="1" applyFill="1" applyBorder="1" applyAlignment="1" applyProtection="1">
      <alignment vertical="center" wrapText="1"/>
    </xf>
    <xf numFmtId="169" fontId="20" fillId="0" borderId="0" xfId="1" applyNumberFormat="1" applyFont="1" applyFill="1" applyBorder="1" applyAlignment="1" applyProtection="1">
      <alignment vertical="center" wrapText="1"/>
    </xf>
    <xf numFmtId="169" fontId="10" fillId="0" borderId="0" xfId="1" applyNumberFormat="1" applyFont="1" applyFill="1" applyBorder="1" applyAlignment="1" applyProtection="1">
      <alignment horizontal="center" vertical="center" wrapText="1"/>
    </xf>
    <xf numFmtId="169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6" xfId="6" applyNumberFormat="1" applyFont="1" applyBorder="1" applyAlignment="1">
      <alignment horizontal="right" vertical="center"/>
    </xf>
    <xf numFmtId="166" fontId="21" fillId="0" borderId="6" xfId="6" applyNumberFormat="1" applyFont="1" applyBorder="1" applyAlignment="1">
      <alignment horizontal="right" vertical="center"/>
    </xf>
    <xf numFmtId="1" fontId="22" fillId="3" borderId="2" xfId="6" applyNumberFormat="1" applyFont="1" applyFill="1" applyBorder="1" applyAlignment="1">
      <alignment horizontal="right" vertical="center"/>
    </xf>
    <xf numFmtId="1" fontId="22" fillId="3" borderId="3" xfId="6" applyNumberFormat="1" applyFont="1" applyFill="1" applyBorder="1" applyAlignment="1">
      <alignment horizontal="right" vertical="center"/>
    </xf>
    <xf numFmtId="0" fontId="21" fillId="0" borderId="0" xfId="0" applyFont="1"/>
    <xf numFmtId="0" fontId="22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9" fontId="23" fillId="0" borderId="0" xfId="1" applyNumberFormat="1" applyFont="1" applyFill="1" applyBorder="1" applyAlignment="1" applyProtection="1">
      <alignment vertical="center" wrapText="1"/>
    </xf>
    <xf numFmtId="3" fontId="11" fillId="0" borderId="0" xfId="0" applyNumberFormat="1" applyFont="1"/>
    <xf numFmtId="3" fontId="24" fillId="0" borderId="0" xfId="1" applyNumberFormat="1" applyFont="1" applyFill="1" applyBorder="1" applyAlignment="1" applyProtection="1">
      <alignment horizontal="right" vertical="center"/>
    </xf>
    <xf numFmtId="169" fontId="25" fillId="0" borderId="0" xfId="1" applyNumberFormat="1" applyFont="1" applyFill="1" applyBorder="1" applyAlignment="1" applyProtection="1">
      <alignment vertical="center" wrapText="1"/>
    </xf>
    <xf numFmtId="0" fontId="14" fillId="0" borderId="0" xfId="4" applyFont="1" applyFill="1" applyBorder="1" applyAlignment="1">
      <alignment horizontal="left" indent="1"/>
    </xf>
    <xf numFmtId="3" fontId="9" fillId="0" borderId="0" xfId="4" applyNumberFormat="1" applyFont="1" applyFill="1" applyBorder="1" applyAlignment="1">
      <alignment horizontal="right" vertical="center"/>
    </xf>
    <xf numFmtId="0" fontId="26" fillId="0" borderId="0" xfId="0" applyFont="1" applyFill="1"/>
    <xf numFmtId="0" fontId="14" fillId="0" borderId="0" xfId="2" applyFont="1" applyFill="1" applyBorder="1" applyAlignment="1">
      <alignment horizontal="left" vertical="center" indent="1"/>
    </xf>
    <xf numFmtId="0" fontId="26" fillId="0" borderId="0" xfId="0" applyFont="1" applyFill="1" applyBorder="1"/>
    <xf numFmtId="166" fontId="3" fillId="0" borderId="0" xfId="6" applyNumberFormat="1" applyFont="1" applyFill="1" applyBorder="1" applyAlignment="1">
      <alignment horizontal="right" vertical="center"/>
    </xf>
    <xf numFmtId="166" fontId="3" fillId="0" borderId="4" xfId="6" applyNumberFormat="1" applyFont="1" applyFill="1" applyBorder="1" applyAlignment="1">
      <alignment horizontal="right" vertical="center"/>
    </xf>
    <xf numFmtId="165" fontId="3" fillId="0" borderId="0" xfId="6" applyNumberFormat="1" applyFont="1" applyFill="1" applyBorder="1" applyAlignment="1">
      <alignment horizontal="left" vertical="center"/>
    </xf>
    <xf numFmtId="0" fontId="27" fillId="0" borderId="0" xfId="0" applyFont="1"/>
    <xf numFmtId="0" fontId="0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4" fontId="11" fillId="0" borderId="0" xfId="0" applyNumberFormat="1" applyFont="1" applyFill="1" applyBorder="1"/>
    <xf numFmtId="0" fontId="3" fillId="0" borderId="5" xfId="1" applyFont="1" applyFill="1" applyBorder="1" applyAlignment="1" applyProtection="1">
      <alignment horizontal="center" vertical="center"/>
    </xf>
    <xf numFmtId="3" fontId="13" fillId="0" borderId="0" xfId="4" applyNumberFormat="1" applyFont="1" applyFill="1" applyBorder="1" applyAlignment="1">
      <alignment horizontal="right" vertical="center"/>
    </xf>
    <xf numFmtId="3" fontId="0" fillId="0" borderId="0" xfId="0" applyNumberFormat="1" applyFont="1" applyFill="1" applyBorder="1"/>
    <xf numFmtId="3" fontId="27" fillId="0" borderId="0" xfId="0" applyNumberFormat="1" applyFont="1"/>
    <xf numFmtId="3" fontId="28" fillId="0" borderId="0" xfId="1" applyNumberFormat="1" applyFont="1" applyFill="1" applyBorder="1" applyAlignment="1" applyProtection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4" fontId="0" fillId="0" borderId="0" xfId="0" applyNumberFormat="1"/>
    <xf numFmtId="169" fontId="3" fillId="0" borderId="0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5" fillId="0" borderId="0" xfId="0" applyFont="1"/>
    <xf numFmtId="0" fontId="29" fillId="0" borderId="0" xfId="0" applyFont="1"/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  <xf numFmtId="0" fontId="31" fillId="0" borderId="0" xfId="0" applyFont="1"/>
    <xf numFmtId="165" fontId="3" fillId="0" borderId="4" xfId="6" applyNumberFormat="1" applyFont="1" applyBorder="1" applyAlignment="1">
      <alignment horizontal="right" vertical="center"/>
    </xf>
    <xf numFmtId="165" fontId="3" fillId="0" borderId="6" xfId="6" applyNumberFormat="1" applyFont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5" fontId="21" fillId="0" borderId="6" xfId="6" applyNumberFormat="1" applyFont="1" applyBorder="1" applyAlignment="1">
      <alignment horizontal="right" vertical="center"/>
    </xf>
    <xf numFmtId="169" fontId="32" fillId="3" borderId="3" xfId="6" applyNumberFormat="1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29" fillId="0" borderId="0" xfId="0" applyFont="1" applyBorder="1"/>
    <xf numFmtId="0" fontId="0" fillId="0" borderId="13" xfId="0" applyBorder="1"/>
    <xf numFmtId="0" fontId="0" fillId="0" borderId="10" xfId="0" applyBorder="1"/>
    <xf numFmtId="0" fontId="0" fillId="0" borderId="12" xfId="0" applyBorder="1"/>
    <xf numFmtId="169" fontId="22" fillId="3" borderId="2" xfId="6" applyNumberFormat="1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8" fontId="7" fillId="2" borderId="0" xfId="6" applyNumberFormat="1" applyFont="1" applyFill="1" applyBorder="1" applyAlignment="1">
      <alignment horizontal="center" vertical="center" wrapText="1"/>
    </xf>
    <xf numFmtId="168" fontId="7" fillId="2" borderId="13" xfId="6" applyNumberFormat="1" applyFont="1" applyFill="1" applyBorder="1" applyAlignment="1">
      <alignment horizontal="center" vertical="center" wrapText="1"/>
    </xf>
  </cellXfs>
  <cellStyles count="13">
    <cellStyle name="Normal 2" xfId="10" xr:uid="{00000000-0005-0000-0000-000002000000}"/>
    <cellStyle name="Normal 2 2" xfId="12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Obično_12a Izvjestaji drustava za osiguranje" xfId="11" xr:uid="{00000000-0005-0000-0000-00000C000000}"/>
    <cellStyle name="Zarez" xfId="6" builtinId="3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2"/>
  <sheetViews>
    <sheetView showGridLines="0" tabSelected="1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9" ht="15" customHeight="1" x14ac:dyDescent="0.25">
      <c r="A1" s="77"/>
      <c r="B1" s="1"/>
      <c r="C1" s="1"/>
      <c r="D1" s="1"/>
      <c r="E1" s="1"/>
      <c r="F1" s="1"/>
      <c r="G1" s="1"/>
      <c r="H1" s="1"/>
    </row>
    <row r="2" spans="1:19" ht="15" customHeight="1" x14ac:dyDescent="0.25">
      <c r="A2" s="77"/>
      <c r="B2" s="1"/>
      <c r="C2" s="1"/>
      <c r="D2" s="1"/>
      <c r="E2" s="1"/>
      <c r="F2" s="1"/>
      <c r="G2" s="1"/>
      <c r="H2" s="1"/>
    </row>
    <row r="3" spans="1:19" ht="15" customHeight="1" x14ac:dyDescent="0.25">
      <c r="A3" s="77"/>
      <c r="B3" s="1"/>
      <c r="C3" s="1"/>
      <c r="D3" s="1"/>
      <c r="E3" s="1"/>
      <c r="F3" s="1"/>
      <c r="G3" s="1"/>
      <c r="H3" s="1"/>
    </row>
    <row r="4" spans="1:19" ht="15" customHeight="1" x14ac:dyDescent="0.25">
      <c r="A4" s="77"/>
      <c r="B4" s="1"/>
      <c r="C4" s="1"/>
      <c r="D4" s="1"/>
      <c r="E4" s="1"/>
      <c r="F4" s="1"/>
      <c r="G4" s="1"/>
      <c r="H4" s="1"/>
    </row>
    <row r="5" spans="1:19" ht="15" customHeight="1" x14ac:dyDescent="0.25">
      <c r="A5" s="77"/>
      <c r="B5" s="1"/>
      <c r="C5" s="75" t="s">
        <v>58</v>
      </c>
      <c r="D5" s="1"/>
      <c r="E5" s="1"/>
      <c r="F5" s="1"/>
      <c r="G5" s="1"/>
      <c r="H5" s="1"/>
      <c r="I5" s="64"/>
    </row>
    <row r="6" spans="1:19" ht="15" customHeight="1" x14ac:dyDescent="0.25">
      <c r="A6" s="77"/>
      <c r="B6" s="1"/>
      <c r="C6" s="2"/>
      <c r="D6" s="2"/>
      <c r="E6" s="1"/>
      <c r="F6" s="1"/>
      <c r="G6" s="1"/>
      <c r="H6" s="1"/>
      <c r="I6" s="2"/>
      <c r="J6" s="2"/>
    </row>
    <row r="7" spans="1:19" ht="15" customHeight="1" thickBot="1" x14ac:dyDescent="0.3">
      <c r="A7" s="78"/>
      <c r="B7" s="76"/>
      <c r="C7" s="76"/>
      <c r="D7" s="76"/>
      <c r="E7" s="76"/>
      <c r="F7" s="76"/>
      <c r="G7" s="76"/>
      <c r="H7" s="76"/>
      <c r="O7" s="1"/>
      <c r="P7" s="1"/>
      <c r="Q7" s="1"/>
      <c r="R7" s="1"/>
      <c r="S7" s="1"/>
    </row>
    <row r="8" spans="1:19" ht="24.75" customHeight="1" x14ac:dyDescent="0.25">
      <c r="A8" s="84" t="s">
        <v>59</v>
      </c>
      <c r="B8" s="87" t="s">
        <v>10</v>
      </c>
      <c r="C8" s="80" t="s">
        <v>78</v>
      </c>
      <c r="D8" s="80"/>
      <c r="E8" s="80" t="s">
        <v>77</v>
      </c>
      <c r="F8" s="80"/>
      <c r="G8" s="80" t="s">
        <v>79</v>
      </c>
      <c r="H8" s="80"/>
      <c r="I8" s="80" t="s">
        <v>78</v>
      </c>
      <c r="J8" s="80"/>
      <c r="K8" s="80" t="s">
        <v>77</v>
      </c>
      <c r="L8" s="80"/>
      <c r="M8" s="80" t="s">
        <v>79</v>
      </c>
      <c r="N8" s="81"/>
      <c r="O8" s="1"/>
      <c r="P8" s="1"/>
      <c r="Q8" s="1"/>
      <c r="R8" s="1"/>
      <c r="S8" s="1"/>
    </row>
    <row r="9" spans="1:19" ht="21.75" customHeight="1" x14ac:dyDescent="0.25">
      <c r="A9" s="85"/>
      <c r="B9" s="82"/>
      <c r="C9" s="82" t="s">
        <v>82</v>
      </c>
      <c r="D9" s="82"/>
      <c r="E9" s="82" t="s">
        <v>82</v>
      </c>
      <c r="F9" s="82"/>
      <c r="G9" s="82" t="s">
        <v>82</v>
      </c>
      <c r="H9" s="82"/>
      <c r="I9" s="82" t="s">
        <v>83</v>
      </c>
      <c r="J9" s="82"/>
      <c r="K9" s="82" t="s">
        <v>83</v>
      </c>
      <c r="L9" s="82"/>
      <c r="M9" s="82" t="s">
        <v>83</v>
      </c>
      <c r="N9" s="83"/>
      <c r="O9" s="1"/>
      <c r="P9" s="1"/>
      <c r="Q9" s="1"/>
      <c r="R9" s="1"/>
      <c r="S9" s="1"/>
    </row>
    <row r="10" spans="1:19" ht="18.75" customHeight="1" thickBot="1" x14ac:dyDescent="0.3">
      <c r="A10" s="86"/>
      <c r="B10" s="88"/>
      <c r="C10" s="67" t="s">
        <v>26</v>
      </c>
      <c r="D10" s="65" t="s">
        <v>76</v>
      </c>
      <c r="E10" s="67" t="s">
        <v>26</v>
      </c>
      <c r="F10" s="65" t="s">
        <v>76</v>
      </c>
      <c r="G10" s="67" t="s">
        <v>26</v>
      </c>
      <c r="H10" s="74" t="s">
        <v>76</v>
      </c>
      <c r="I10" s="67" t="s">
        <v>26</v>
      </c>
      <c r="J10" s="74" t="s">
        <v>76</v>
      </c>
      <c r="K10" s="67" t="s">
        <v>26</v>
      </c>
      <c r="L10" s="74" t="s">
        <v>76</v>
      </c>
      <c r="M10" s="67" t="s">
        <v>26</v>
      </c>
      <c r="N10" s="66" t="s">
        <v>76</v>
      </c>
      <c r="O10" s="1"/>
      <c r="P10" s="1"/>
      <c r="Q10" s="1"/>
      <c r="R10" s="1"/>
      <c r="S10" s="1"/>
    </row>
    <row r="11" spans="1:19" x14ac:dyDescent="0.25">
      <c r="A11" s="15" t="s">
        <v>27</v>
      </c>
      <c r="B11" s="7" t="s">
        <v>63</v>
      </c>
      <c r="C11" s="61">
        <f>FBiH!C11</f>
        <v>11774696</v>
      </c>
      <c r="D11" s="69">
        <f t="shared" ref="D11:D27" si="0">C11/C$36*100</f>
        <v>10.314473871164472</v>
      </c>
      <c r="E11" s="61">
        <f>FBiH!E11</f>
        <v>1981239</v>
      </c>
      <c r="F11" s="70">
        <f t="shared" ref="F11:F35" si="1">E11/E$36*100</f>
        <v>6.4507120697733731</v>
      </c>
      <c r="G11" s="61">
        <f>C11+E11</f>
        <v>13755935</v>
      </c>
      <c r="H11" s="70">
        <f t="shared" ref="H11:H35" si="2">G11/G$36*100</f>
        <v>9.4953311858569869</v>
      </c>
      <c r="I11" s="61">
        <f>FBiH!I11</f>
        <v>14600755</v>
      </c>
      <c r="J11" s="69">
        <f t="shared" ref="J11:J35" si="3">I11/I$36*100</f>
        <v>10.601799873245337</v>
      </c>
      <c r="K11" s="61">
        <f>FBiH!K11</f>
        <v>1562245</v>
      </c>
      <c r="L11" s="70">
        <f t="shared" ref="L11:L35" si="4">K11/K$36*100</f>
        <v>5.1224926428998865</v>
      </c>
      <c r="M11" s="61">
        <f t="shared" ref="M11:M35" si="5">I11+K11</f>
        <v>16163000</v>
      </c>
      <c r="N11" s="70">
        <f t="shared" ref="N11:N35" si="6">M11/M$36*100</f>
        <v>9.6084031709226156</v>
      </c>
      <c r="O11" s="1"/>
      <c r="P11" s="1"/>
      <c r="Q11" s="1"/>
      <c r="R11" s="1"/>
      <c r="S11" s="1"/>
    </row>
    <row r="12" spans="1:19" x14ac:dyDescent="0.25">
      <c r="A12" s="15" t="s">
        <v>28</v>
      </c>
      <c r="B12" s="7" t="s">
        <v>84</v>
      </c>
      <c r="C12" s="61">
        <f>FBiH!C12</f>
        <v>13331432</v>
      </c>
      <c r="D12" s="69">
        <f t="shared" si="0"/>
        <v>11.678153476676249</v>
      </c>
      <c r="E12" s="61">
        <f>FBiH!E12</f>
        <v>0</v>
      </c>
      <c r="F12" s="70">
        <f t="shared" si="1"/>
        <v>0</v>
      </c>
      <c r="G12" s="61">
        <f t="shared" ref="G12:G35" si="7">C12+E12</f>
        <v>13331432</v>
      </c>
      <c r="H12" s="70">
        <f t="shared" si="2"/>
        <v>9.2023088231902648</v>
      </c>
      <c r="I12" s="61">
        <f>FBiH!I12</f>
        <v>18167040</v>
      </c>
      <c r="J12" s="69">
        <f t="shared" si="3"/>
        <v>13.191326227256258</v>
      </c>
      <c r="K12" s="61">
        <f>FBiH!K12</f>
        <v>0</v>
      </c>
      <c r="L12" s="70">
        <f t="shared" si="4"/>
        <v>0</v>
      </c>
      <c r="M12" s="61">
        <f t="shared" si="5"/>
        <v>18167040</v>
      </c>
      <c r="N12" s="70">
        <f t="shared" si="6"/>
        <v>10.799742915441316</v>
      </c>
      <c r="O12" s="1"/>
      <c r="P12" s="1"/>
      <c r="Q12" s="1"/>
      <c r="R12" s="1"/>
      <c r="S12" s="1"/>
    </row>
    <row r="13" spans="1:19" ht="14.25" customHeight="1" x14ac:dyDescent="0.25">
      <c r="A13" s="15" t="s">
        <v>29</v>
      </c>
      <c r="B13" s="7" t="s">
        <v>12</v>
      </c>
      <c r="C13" s="61">
        <f>RS!C11</f>
        <v>2306367</v>
      </c>
      <c r="D13" s="69">
        <f t="shared" si="0"/>
        <v>2.0203461863317735</v>
      </c>
      <c r="E13" s="61">
        <f>RS!E11</f>
        <v>0</v>
      </c>
      <c r="F13" s="70">
        <f t="shared" si="1"/>
        <v>0</v>
      </c>
      <c r="G13" s="61">
        <f t="shared" si="7"/>
        <v>2306367</v>
      </c>
      <c r="H13" s="70">
        <f t="shared" si="2"/>
        <v>1.5920196265198565</v>
      </c>
      <c r="I13" s="61">
        <f>RS!I11</f>
        <v>2635031</v>
      </c>
      <c r="J13" s="69">
        <f t="shared" si="3"/>
        <v>1.9133305998078547</v>
      </c>
      <c r="K13" s="61">
        <f>RS!K11</f>
        <v>0</v>
      </c>
      <c r="L13" s="70">
        <f t="shared" si="4"/>
        <v>0</v>
      </c>
      <c r="M13" s="61">
        <f t="shared" si="5"/>
        <v>2635031</v>
      </c>
      <c r="N13" s="70">
        <f t="shared" si="6"/>
        <v>1.5664443615590786</v>
      </c>
      <c r="O13" s="1"/>
      <c r="P13" s="1"/>
      <c r="Q13" s="1"/>
      <c r="R13" s="1"/>
      <c r="S13" s="1"/>
    </row>
    <row r="14" spans="1:19" ht="15.75" customHeight="1" x14ac:dyDescent="0.25">
      <c r="A14" s="15" t="s">
        <v>30</v>
      </c>
      <c r="B14" s="7" t="s">
        <v>1</v>
      </c>
      <c r="C14" s="61">
        <f>FBiH!C13</f>
        <v>3015864</v>
      </c>
      <c r="D14" s="69">
        <f t="shared" si="0"/>
        <v>2.6418559279140257</v>
      </c>
      <c r="E14" s="61">
        <f>FBiH!E13</f>
        <v>0</v>
      </c>
      <c r="F14" s="70">
        <f t="shared" si="1"/>
        <v>0</v>
      </c>
      <c r="G14" s="61">
        <f t="shared" si="7"/>
        <v>3015864</v>
      </c>
      <c r="H14" s="70">
        <f t="shared" si="2"/>
        <v>2.081765251980574</v>
      </c>
      <c r="I14" s="61">
        <f>FBiH!I13</f>
        <v>4113504</v>
      </c>
      <c r="J14" s="69">
        <f t="shared" si="3"/>
        <v>2.9868692533909504</v>
      </c>
      <c r="K14" s="61">
        <f>FBiH!K13</f>
        <v>0</v>
      </c>
      <c r="L14" s="70">
        <f t="shared" si="4"/>
        <v>0</v>
      </c>
      <c r="M14" s="61">
        <f t="shared" si="5"/>
        <v>4113504</v>
      </c>
      <c r="N14" s="70">
        <f t="shared" si="6"/>
        <v>2.4453507936152237</v>
      </c>
      <c r="O14" s="1"/>
      <c r="P14" s="1"/>
      <c r="Q14" s="1"/>
      <c r="R14" s="1"/>
      <c r="S14" s="1"/>
    </row>
    <row r="15" spans="1:19" x14ac:dyDescent="0.25">
      <c r="A15" s="15" t="s">
        <v>31</v>
      </c>
      <c r="B15" s="7" t="s">
        <v>85</v>
      </c>
      <c r="C15" s="61">
        <f>FBiH!C14</f>
        <v>1994048</v>
      </c>
      <c r="D15" s="69">
        <f t="shared" si="0"/>
        <v>1.7467589816202282</v>
      </c>
      <c r="E15" s="61">
        <f>FBiH!E14</f>
        <v>0</v>
      </c>
      <c r="F15" s="70">
        <f t="shared" si="1"/>
        <v>0</v>
      </c>
      <c r="G15" s="61">
        <f t="shared" si="7"/>
        <v>1994048</v>
      </c>
      <c r="H15" s="70">
        <f t="shared" si="2"/>
        <v>1.3764346924070048</v>
      </c>
      <c r="I15" s="61">
        <f>FBiH!I14</f>
        <v>0</v>
      </c>
      <c r="J15" s="69">
        <f t="shared" si="3"/>
        <v>0</v>
      </c>
      <c r="K15" s="61">
        <f>FBiH!K14</f>
        <v>0</v>
      </c>
      <c r="L15" s="70">
        <f t="shared" si="4"/>
        <v>0</v>
      </c>
      <c r="M15" s="61">
        <f t="shared" si="5"/>
        <v>0</v>
      </c>
      <c r="N15" s="70">
        <f t="shared" si="6"/>
        <v>0</v>
      </c>
      <c r="O15" s="1"/>
      <c r="P15" s="1"/>
      <c r="Q15" s="1"/>
      <c r="R15" s="1"/>
      <c r="S15" s="1"/>
    </row>
    <row r="16" spans="1:19" ht="15" customHeight="1" x14ac:dyDescent="0.25">
      <c r="A16" s="15" t="s">
        <v>32</v>
      </c>
      <c r="B16" s="7" t="s">
        <v>2</v>
      </c>
      <c r="C16" s="61">
        <f>FBiH!C15</f>
        <v>6658787</v>
      </c>
      <c r="D16" s="69">
        <f t="shared" si="0"/>
        <v>5.8330070283894937</v>
      </c>
      <c r="E16" s="61">
        <f>FBiH!E15</f>
        <v>867781</v>
      </c>
      <c r="F16" s="70">
        <f t="shared" si="1"/>
        <v>2.8254064101403249</v>
      </c>
      <c r="G16" s="61">
        <f t="shared" si="7"/>
        <v>7526568</v>
      </c>
      <c r="H16" s="70">
        <f t="shared" si="2"/>
        <v>5.1953760942366509</v>
      </c>
      <c r="I16" s="61">
        <f>FBiH!I15</f>
        <v>7669377</v>
      </c>
      <c r="J16" s="69">
        <f t="shared" si="3"/>
        <v>5.5688353175209562</v>
      </c>
      <c r="K16" s="61">
        <f>FBiH!K15</f>
        <v>1498692</v>
      </c>
      <c r="L16" s="70">
        <f t="shared" si="4"/>
        <v>4.9141067783688959</v>
      </c>
      <c r="M16" s="61">
        <f t="shared" si="5"/>
        <v>9168069</v>
      </c>
      <c r="N16" s="70">
        <f t="shared" si="6"/>
        <v>5.4501332209885121</v>
      </c>
      <c r="O16" s="1"/>
      <c r="P16" s="1"/>
      <c r="Q16" s="1"/>
      <c r="R16" s="1"/>
      <c r="S16" s="1"/>
    </row>
    <row r="17" spans="1:19" ht="15.75" customHeight="1" x14ac:dyDescent="0.25">
      <c r="A17" s="15" t="s">
        <v>33</v>
      </c>
      <c r="B17" s="7" t="s">
        <v>13</v>
      </c>
      <c r="C17" s="61">
        <f>RS!C12</f>
        <v>3553555</v>
      </c>
      <c r="D17" s="69">
        <f t="shared" si="0"/>
        <v>3.1128659455196011</v>
      </c>
      <c r="E17" s="61">
        <f>RS!E12</f>
        <v>0</v>
      </c>
      <c r="F17" s="70">
        <f t="shared" si="1"/>
        <v>0</v>
      </c>
      <c r="G17" s="61">
        <f t="shared" si="7"/>
        <v>3553555</v>
      </c>
      <c r="H17" s="70">
        <f t="shared" si="2"/>
        <v>2.4529180758820117</v>
      </c>
      <c r="I17" s="61">
        <f>RS!I12</f>
        <v>4047530</v>
      </c>
      <c r="J17" s="69">
        <f t="shared" si="3"/>
        <v>2.9389646659338298</v>
      </c>
      <c r="K17" s="61">
        <f>RS!K12</f>
        <v>0</v>
      </c>
      <c r="L17" s="70">
        <f t="shared" si="4"/>
        <v>0</v>
      </c>
      <c r="M17" s="61">
        <f t="shared" si="5"/>
        <v>4047530</v>
      </c>
      <c r="N17" s="70">
        <f t="shared" si="6"/>
        <v>2.4061312928543224</v>
      </c>
      <c r="O17" s="1"/>
      <c r="P17" s="1"/>
      <c r="Q17" s="1"/>
      <c r="R17" s="1"/>
      <c r="S17" s="1"/>
    </row>
    <row r="18" spans="1:19" x14ac:dyDescent="0.25">
      <c r="A18" s="15" t="s">
        <v>34</v>
      </c>
      <c r="B18" s="7" t="s">
        <v>14</v>
      </c>
      <c r="C18" s="61">
        <f>RS!C13</f>
        <v>4690535</v>
      </c>
      <c r="D18" s="69">
        <f t="shared" si="0"/>
        <v>4.1088449926250696</v>
      </c>
      <c r="E18" s="61">
        <f>RS!E13</f>
        <v>0</v>
      </c>
      <c r="F18" s="70">
        <f t="shared" si="1"/>
        <v>0</v>
      </c>
      <c r="G18" s="61">
        <f t="shared" si="7"/>
        <v>4690535</v>
      </c>
      <c r="H18" s="70">
        <f t="shared" si="2"/>
        <v>3.237743073360968</v>
      </c>
      <c r="I18" s="61">
        <f>RS!I13</f>
        <v>5277319</v>
      </c>
      <c r="J18" s="69">
        <f t="shared" si="3"/>
        <v>3.8319306025801545</v>
      </c>
      <c r="K18" s="61">
        <f>RS!K13</f>
        <v>0</v>
      </c>
      <c r="L18" s="70">
        <f t="shared" si="4"/>
        <v>0</v>
      </c>
      <c r="M18" s="61">
        <f t="shared" si="5"/>
        <v>5277319</v>
      </c>
      <c r="N18" s="70">
        <f t="shared" si="6"/>
        <v>3.1372027849761905</v>
      </c>
      <c r="O18" s="1"/>
      <c r="P18" s="1"/>
      <c r="Q18" s="1"/>
      <c r="R18" s="1"/>
      <c r="S18" s="1"/>
    </row>
    <row r="19" spans="1:19" x14ac:dyDescent="0.25">
      <c r="A19" s="15" t="s">
        <v>35</v>
      </c>
      <c r="B19" s="7" t="s">
        <v>3</v>
      </c>
      <c r="C19" s="61">
        <f>FBiH!C16</f>
        <v>11473930</v>
      </c>
      <c r="D19" s="69">
        <f t="shared" si="0"/>
        <v>10.0510069376373</v>
      </c>
      <c r="E19" s="61">
        <f>FBiH!E16</f>
        <v>0</v>
      </c>
      <c r="F19" s="70">
        <f t="shared" si="1"/>
        <v>0</v>
      </c>
      <c r="G19" s="61">
        <f t="shared" si="7"/>
        <v>11473930</v>
      </c>
      <c r="H19" s="70">
        <f t="shared" si="2"/>
        <v>7.9201279559215756</v>
      </c>
      <c r="I19" s="61">
        <f>FBiH!I16</f>
        <v>13510633</v>
      </c>
      <c r="J19" s="69">
        <f t="shared" si="3"/>
        <v>9.8102479787424866</v>
      </c>
      <c r="K19" s="61">
        <f>FBiH!K16</f>
        <v>0</v>
      </c>
      <c r="L19" s="70">
        <f t="shared" si="4"/>
        <v>0</v>
      </c>
      <c r="M19" s="61">
        <f t="shared" si="5"/>
        <v>13510633</v>
      </c>
      <c r="N19" s="70">
        <f t="shared" si="6"/>
        <v>8.0316530940030759</v>
      </c>
      <c r="O19" s="1"/>
      <c r="P19" s="1"/>
      <c r="Q19" s="1"/>
      <c r="R19" s="1"/>
      <c r="S19" s="1"/>
    </row>
    <row r="20" spans="1:19" x14ac:dyDescent="0.25">
      <c r="A20" s="15" t="s">
        <v>36</v>
      </c>
      <c r="B20" s="7" t="s">
        <v>23</v>
      </c>
      <c r="C20" s="61">
        <f>RS!C14</f>
        <v>1470524</v>
      </c>
      <c r="D20" s="69">
        <f t="shared" si="0"/>
        <v>1.2881590637176759</v>
      </c>
      <c r="E20" s="61">
        <f>RS!E14</f>
        <v>0</v>
      </c>
      <c r="F20" s="70">
        <f t="shared" si="1"/>
        <v>0</v>
      </c>
      <c r="G20" s="61">
        <f t="shared" si="7"/>
        <v>1470524</v>
      </c>
      <c r="H20" s="70">
        <f t="shared" si="2"/>
        <v>1.015060946184404</v>
      </c>
      <c r="I20" s="61">
        <f>RS!I14</f>
        <v>1835997</v>
      </c>
      <c r="J20" s="69">
        <f t="shared" si="3"/>
        <v>1.3331415232896393</v>
      </c>
      <c r="K20" s="61">
        <f>RS!K14</f>
        <v>0</v>
      </c>
      <c r="L20" s="70">
        <f t="shared" si="4"/>
        <v>0</v>
      </c>
      <c r="M20" s="61">
        <f t="shared" si="5"/>
        <v>1835997</v>
      </c>
      <c r="N20" s="70">
        <f t="shared" si="6"/>
        <v>1.0914433828252432</v>
      </c>
      <c r="O20" s="1"/>
      <c r="P20" s="1"/>
      <c r="Q20" s="1"/>
      <c r="R20" s="1"/>
      <c r="S20" s="1"/>
    </row>
    <row r="21" spans="1:19" x14ac:dyDescent="0.25">
      <c r="A21" s="15" t="s">
        <v>37</v>
      </c>
      <c r="B21" s="7" t="s">
        <v>16</v>
      </c>
      <c r="C21" s="61">
        <f>RS!C15</f>
        <v>1459412</v>
      </c>
      <c r="D21" s="69">
        <f t="shared" si="0"/>
        <v>1.278425102547351</v>
      </c>
      <c r="E21" s="61">
        <f>RS!E15</f>
        <v>3226644</v>
      </c>
      <c r="F21" s="70">
        <f t="shared" si="1"/>
        <v>10.505623700957752</v>
      </c>
      <c r="G21" s="61">
        <f t="shared" si="7"/>
        <v>4686056</v>
      </c>
      <c r="H21" s="70">
        <f t="shared" si="2"/>
        <v>3.2346513468893425</v>
      </c>
      <c r="I21" s="61">
        <f>RS!I15</f>
        <v>1747963</v>
      </c>
      <c r="J21" s="69">
        <f t="shared" si="3"/>
        <v>1.2692188802454076</v>
      </c>
      <c r="K21" s="61">
        <f>RS!K15</f>
        <v>3307499</v>
      </c>
      <c r="L21" s="70">
        <f t="shared" si="4"/>
        <v>10.845059061734062</v>
      </c>
      <c r="M21" s="61">
        <f t="shared" si="5"/>
        <v>5055462</v>
      </c>
      <c r="N21" s="70">
        <f t="shared" si="6"/>
        <v>3.0053156661064646</v>
      </c>
      <c r="O21" s="1"/>
      <c r="P21" s="1"/>
      <c r="Q21" s="1"/>
      <c r="R21" s="1"/>
      <c r="S21" s="1"/>
    </row>
    <row r="22" spans="1:19" x14ac:dyDescent="0.25">
      <c r="A22" s="15" t="s">
        <v>38</v>
      </c>
      <c r="B22" s="7" t="s">
        <v>4</v>
      </c>
      <c r="C22" s="61">
        <f>FBiH!C17</f>
        <v>3589878</v>
      </c>
      <c r="D22" s="69">
        <f t="shared" si="0"/>
        <v>3.1446844004862777</v>
      </c>
      <c r="E22" s="61">
        <f>FBiH!E17</f>
        <v>5606612</v>
      </c>
      <c r="F22" s="70">
        <f t="shared" si="1"/>
        <v>18.254556718768523</v>
      </c>
      <c r="G22" s="61">
        <f t="shared" si="7"/>
        <v>9196490</v>
      </c>
      <c r="H22" s="70">
        <f t="shared" si="2"/>
        <v>6.3480758158149131</v>
      </c>
      <c r="I22" s="61">
        <f>FBiH!I17</f>
        <v>3909106</v>
      </c>
      <c r="J22" s="69">
        <f t="shared" si="3"/>
        <v>2.838453182407525</v>
      </c>
      <c r="K22" s="61">
        <f>FBiH!K17</f>
        <v>5048739</v>
      </c>
      <c r="L22" s="70">
        <f t="shared" si="4"/>
        <v>16.554463853890862</v>
      </c>
      <c r="M22" s="61">
        <f t="shared" si="5"/>
        <v>8957845</v>
      </c>
      <c r="N22" s="70">
        <f t="shared" si="6"/>
        <v>5.3251615605168157</v>
      </c>
      <c r="O22" s="8"/>
      <c r="P22" s="1"/>
      <c r="Q22" s="1"/>
      <c r="R22" s="1"/>
      <c r="S22" s="1"/>
    </row>
    <row r="23" spans="1:19" x14ac:dyDescent="0.25">
      <c r="A23" s="15" t="s">
        <v>39</v>
      </c>
      <c r="B23" s="7" t="s">
        <v>17</v>
      </c>
      <c r="C23" s="61">
        <f>RS!C16</f>
        <v>860905</v>
      </c>
      <c r="D23" s="69">
        <f t="shared" si="0"/>
        <v>0.75414109443291355</v>
      </c>
      <c r="E23" s="61">
        <f>RS!E16</f>
        <v>0</v>
      </c>
      <c r="F23" s="70">
        <f t="shared" si="1"/>
        <v>0</v>
      </c>
      <c r="G23" s="61">
        <f t="shared" si="7"/>
        <v>860905</v>
      </c>
      <c r="H23" s="70">
        <f t="shared" si="2"/>
        <v>0.59425826703602547</v>
      </c>
      <c r="I23" s="61">
        <f>RS!I16</f>
        <v>1137937</v>
      </c>
      <c r="J23" s="69">
        <f t="shared" si="3"/>
        <v>0.82627099368225676</v>
      </c>
      <c r="K23" s="61">
        <f>RS!K16</f>
        <v>0</v>
      </c>
      <c r="L23" s="70">
        <f t="shared" si="4"/>
        <v>0</v>
      </c>
      <c r="M23" s="61">
        <f t="shared" si="5"/>
        <v>1137937</v>
      </c>
      <c r="N23" s="70">
        <f t="shared" si="6"/>
        <v>0.67646832141992008</v>
      </c>
      <c r="O23" s="1"/>
      <c r="P23" s="1"/>
      <c r="Q23" s="1"/>
      <c r="R23" s="1"/>
      <c r="S23" s="1"/>
    </row>
    <row r="24" spans="1:19" x14ac:dyDescent="0.25">
      <c r="A24" s="15" t="s">
        <v>40</v>
      </c>
      <c r="B24" s="7" t="s">
        <v>18</v>
      </c>
      <c r="C24" s="61">
        <f>RS!C17</f>
        <v>2420043</v>
      </c>
      <c r="D24" s="69">
        <f t="shared" si="0"/>
        <v>2.1199248193409392</v>
      </c>
      <c r="E24" s="61">
        <f>RS!E17</f>
        <v>0</v>
      </c>
      <c r="F24" s="70">
        <f t="shared" si="1"/>
        <v>0</v>
      </c>
      <c r="G24" s="61">
        <f t="shared" si="7"/>
        <v>2420043</v>
      </c>
      <c r="H24" s="70">
        <f t="shared" si="2"/>
        <v>1.6704869402926739</v>
      </c>
      <c r="I24" s="61">
        <f>RS!I17</f>
        <v>3200506</v>
      </c>
      <c r="J24" s="69">
        <f t="shared" si="3"/>
        <v>2.3239294204389389</v>
      </c>
      <c r="K24" s="61">
        <f>RS!K17</f>
        <v>0</v>
      </c>
      <c r="L24" s="70">
        <f t="shared" si="4"/>
        <v>0</v>
      </c>
      <c r="M24" s="61">
        <f t="shared" si="5"/>
        <v>3200506</v>
      </c>
      <c r="N24" s="70">
        <f t="shared" si="6"/>
        <v>1.9026017446610688</v>
      </c>
      <c r="O24" s="1"/>
      <c r="P24" s="1"/>
      <c r="Q24" s="1"/>
      <c r="R24" s="1"/>
      <c r="S24" s="1"/>
    </row>
    <row r="25" spans="1:19" x14ac:dyDescent="0.25">
      <c r="A25" s="15" t="s">
        <v>41</v>
      </c>
      <c r="B25" s="7" t="s">
        <v>19</v>
      </c>
      <c r="C25" s="61">
        <f>RS!C18</f>
        <v>2215659</v>
      </c>
      <c r="D25" s="69">
        <f t="shared" si="0"/>
        <v>1.9408872095645104</v>
      </c>
      <c r="E25" s="61">
        <f>RS!E18</f>
        <v>0</v>
      </c>
      <c r="F25" s="70">
        <f t="shared" si="1"/>
        <v>0</v>
      </c>
      <c r="G25" s="61">
        <f t="shared" si="7"/>
        <v>2215659</v>
      </c>
      <c r="H25" s="70">
        <f t="shared" si="2"/>
        <v>1.5294064707287949</v>
      </c>
      <c r="I25" s="61">
        <f>RS!I18</f>
        <v>2950204</v>
      </c>
      <c r="J25" s="69">
        <f t="shared" si="3"/>
        <v>2.1421818524622793</v>
      </c>
      <c r="K25" s="61">
        <f>RS!K18</f>
        <v>0</v>
      </c>
      <c r="L25" s="70">
        <f t="shared" si="4"/>
        <v>0</v>
      </c>
      <c r="M25" s="61">
        <f t="shared" si="5"/>
        <v>2950204</v>
      </c>
      <c r="N25" s="70">
        <f t="shared" si="6"/>
        <v>1.7538049538123233</v>
      </c>
      <c r="O25" s="1"/>
      <c r="P25" s="1"/>
      <c r="Q25" s="1"/>
      <c r="R25" s="1"/>
      <c r="S25" s="1"/>
    </row>
    <row r="26" spans="1:19" x14ac:dyDescent="0.25">
      <c r="A26" s="15" t="s">
        <v>42</v>
      </c>
      <c r="B26" s="7" t="s">
        <v>11</v>
      </c>
      <c r="C26" s="61">
        <f>RS!C19</f>
        <v>4264990</v>
      </c>
      <c r="D26" s="69">
        <f t="shared" si="0"/>
        <v>3.7360733487962454</v>
      </c>
      <c r="E26" s="61">
        <f>RS!E19</f>
        <v>0</v>
      </c>
      <c r="F26" s="70">
        <f t="shared" si="1"/>
        <v>0</v>
      </c>
      <c r="G26" s="61">
        <f t="shared" si="7"/>
        <v>4264990</v>
      </c>
      <c r="H26" s="70">
        <f t="shared" si="2"/>
        <v>2.94400144769281</v>
      </c>
      <c r="I26" s="61">
        <f>RS!I19</f>
        <v>5271518</v>
      </c>
      <c r="J26" s="69">
        <f t="shared" si="3"/>
        <v>3.8277184203289836</v>
      </c>
      <c r="K26" s="61">
        <f>RS!K19</f>
        <v>0</v>
      </c>
      <c r="L26" s="70">
        <f t="shared" si="4"/>
        <v>0</v>
      </c>
      <c r="M26" s="61">
        <f t="shared" si="5"/>
        <v>5271518</v>
      </c>
      <c r="N26" s="70">
        <f t="shared" si="6"/>
        <v>3.1337542700473704</v>
      </c>
      <c r="O26" s="1"/>
      <c r="P26" s="1"/>
      <c r="Q26" s="1"/>
      <c r="R26" s="1"/>
      <c r="S26" s="1"/>
    </row>
    <row r="27" spans="1:19" x14ac:dyDescent="0.25">
      <c r="A27" s="15" t="s">
        <v>43</v>
      </c>
      <c r="B27" s="7" t="s">
        <v>15</v>
      </c>
      <c r="C27" s="61">
        <f>RS!C20</f>
        <v>1687240</v>
      </c>
      <c r="D27" s="69">
        <f t="shared" si="0"/>
        <v>1.4779993381046563</v>
      </c>
      <c r="E27" s="61">
        <f>RS!E20</f>
        <v>0</v>
      </c>
      <c r="F27" s="70">
        <f t="shared" si="1"/>
        <v>0</v>
      </c>
      <c r="G27" s="61">
        <f t="shared" si="7"/>
        <v>1687240</v>
      </c>
      <c r="H27" s="70">
        <f t="shared" si="2"/>
        <v>1.16465384505127</v>
      </c>
      <c r="I27" s="61">
        <f>RS!I20</f>
        <v>2017331</v>
      </c>
      <c r="J27" s="69">
        <f t="shared" si="3"/>
        <v>1.4648105211061953</v>
      </c>
      <c r="K27" s="61">
        <f>RS!K20</f>
        <v>0</v>
      </c>
      <c r="L27" s="70">
        <f t="shared" si="4"/>
        <v>0</v>
      </c>
      <c r="M27" s="61">
        <f t="shared" si="5"/>
        <v>2017331</v>
      </c>
      <c r="N27" s="70">
        <f t="shared" si="6"/>
        <v>1.1992408325929895</v>
      </c>
      <c r="O27" s="1"/>
      <c r="P27" s="1"/>
      <c r="Q27" s="1"/>
      <c r="R27" s="1"/>
      <c r="S27" s="1"/>
    </row>
    <row r="28" spans="1:19" x14ac:dyDescent="0.25">
      <c r="A28" s="15" t="s">
        <v>44</v>
      </c>
      <c r="B28" s="7" t="s">
        <v>66</v>
      </c>
      <c r="C28" s="61">
        <f>RS!C21</f>
        <v>2448422</v>
      </c>
      <c r="D28" s="69">
        <f t="shared" ref="D28:D35" si="8">C28/C$36*100</f>
        <v>2.144784438136174</v>
      </c>
      <c r="E28" s="61">
        <f>RS!E21</f>
        <v>0</v>
      </c>
      <c r="F28" s="70">
        <f t="shared" si="1"/>
        <v>0</v>
      </c>
      <c r="G28" s="61">
        <f t="shared" si="7"/>
        <v>2448422</v>
      </c>
      <c r="H28" s="70">
        <f t="shared" si="2"/>
        <v>1.6900761578720991</v>
      </c>
      <c r="I28" s="61">
        <f>RS!I21</f>
        <v>3468632</v>
      </c>
      <c r="J28" s="69">
        <f t="shared" si="3"/>
        <v>2.518619228795683</v>
      </c>
      <c r="K28" s="61">
        <f>RS!K21</f>
        <v>0</v>
      </c>
      <c r="L28" s="70">
        <f t="shared" si="4"/>
        <v>0</v>
      </c>
      <c r="M28" s="61">
        <f t="shared" si="5"/>
        <v>3468632</v>
      </c>
      <c r="N28" s="70">
        <f t="shared" si="6"/>
        <v>2.0619943517641315</v>
      </c>
      <c r="O28" s="1"/>
      <c r="P28" s="1"/>
      <c r="Q28" s="1"/>
      <c r="R28" s="1"/>
      <c r="S28" s="1"/>
    </row>
    <row r="29" spans="1:19" x14ac:dyDescent="0.25">
      <c r="A29" s="15" t="s">
        <v>45</v>
      </c>
      <c r="B29" s="7" t="s">
        <v>5</v>
      </c>
      <c r="C29" s="61">
        <f>FBiH!C18</f>
        <v>11290708</v>
      </c>
      <c r="D29" s="69">
        <f t="shared" si="8"/>
        <v>9.8905069526166685</v>
      </c>
      <c r="E29" s="61">
        <f>FBiH!E18</f>
        <v>714534</v>
      </c>
      <c r="F29" s="70">
        <f t="shared" si="1"/>
        <v>2.3264498114883905</v>
      </c>
      <c r="G29" s="61">
        <f t="shared" si="7"/>
        <v>12005242</v>
      </c>
      <c r="H29" s="70">
        <f t="shared" si="2"/>
        <v>8.2868775373218977</v>
      </c>
      <c r="I29" s="61">
        <f>FBiH!I18</f>
        <v>13046035</v>
      </c>
      <c r="J29" s="69">
        <f t="shared" si="3"/>
        <v>9.4728972720488915</v>
      </c>
      <c r="K29" s="61">
        <f>FBiH!K18</f>
        <v>763568</v>
      </c>
      <c r="L29" s="70">
        <f t="shared" si="4"/>
        <v>2.5036863375167022</v>
      </c>
      <c r="M29" s="61">
        <f t="shared" si="5"/>
        <v>13809603</v>
      </c>
      <c r="N29" s="70">
        <f t="shared" si="6"/>
        <v>8.2093815043236074</v>
      </c>
      <c r="O29" s="1"/>
      <c r="P29" s="1"/>
      <c r="Q29" s="1"/>
      <c r="R29" s="1"/>
      <c r="S29" s="1"/>
    </row>
    <row r="30" spans="1:19" x14ac:dyDescent="0.25">
      <c r="A30" s="15" t="s">
        <v>46</v>
      </c>
      <c r="B30" s="7" t="s">
        <v>22</v>
      </c>
      <c r="C30" s="61">
        <f>RS!C22</f>
        <v>437240</v>
      </c>
      <c r="D30" s="69">
        <f t="shared" si="8"/>
        <v>0.38301630508574941</v>
      </c>
      <c r="E30" s="61">
        <f>RS!E22</f>
        <v>0</v>
      </c>
      <c r="F30" s="70">
        <f t="shared" si="1"/>
        <v>0</v>
      </c>
      <c r="G30" s="61">
        <f t="shared" si="7"/>
        <v>437240</v>
      </c>
      <c r="H30" s="70">
        <f t="shared" si="2"/>
        <v>0.30181435196546863</v>
      </c>
      <c r="I30" s="61">
        <f>RS!I22</f>
        <v>590458</v>
      </c>
      <c r="J30" s="69">
        <f t="shared" si="3"/>
        <v>0.42873930488914408</v>
      </c>
      <c r="K30" s="61">
        <f>RS!K22</f>
        <v>0</v>
      </c>
      <c r="L30" s="70">
        <f t="shared" si="4"/>
        <v>0</v>
      </c>
      <c r="M30" s="61">
        <f t="shared" si="5"/>
        <v>590458</v>
      </c>
      <c r="N30" s="70">
        <f t="shared" si="6"/>
        <v>0.35100900324795059</v>
      </c>
      <c r="O30" s="1"/>
      <c r="P30" s="1"/>
      <c r="Q30" s="1"/>
      <c r="R30" s="1"/>
      <c r="S30" s="1"/>
    </row>
    <row r="31" spans="1:19" x14ac:dyDescent="0.25">
      <c r="A31" s="15" t="s">
        <v>47</v>
      </c>
      <c r="B31" s="7" t="s">
        <v>20</v>
      </c>
      <c r="C31" s="61">
        <f>RS!C23</f>
        <v>2477975</v>
      </c>
      <c r="D31" s="69">
        <f t="shared" si="8"/>
        <v>2.1706724649960205</v>
      </c>
      <c r="E31" s="61">
        <f>RS!E23</f>
        <v>0</v>
      </c>
      <c r="F31" s="70">
        <f t="shared" si="1"/>
        <v>0</v>
      </c>
      <c r="G31" s="61">
        <f t="shared" si="7"/>
        <v>2477975</v>
      </c>
      <c r="H31" s="70">
        <f t="shared" si="2"/>
        <v>1.710475754303431</v>
      </c>
      <c r="I31" s="61">
        <f>RS!I23</f>
        <v>2671840</v>
      </c>
      <c r="J31" s="69">
        <f t="shared" si="3"/>
        <v>1.94005809790876</v>
      </c>
      <c r="K31" s="61">
        <f>RS!K23</f>
        <v>0</v>
      </c>
      <c r="L31" s="70">
        <f t="shared" si="4"/>
        <v>0</v>
      </c>
      <c r="M31" s="61">
        <f t="shared" si="5"/>
        <v>2671840</v>
      </c>
      <c r="N31" s="70">
        <f t="shared" si="6"/>
        <v>1.5883261726287123</v>
      </c>
      <c r="O31" s="1"/>
      <c r="P31" s="1"/>
      <c r="Q31" s="1"/>
      <c r="R31" s="1"/>
      <c r="S31" s="1"/>
    </row>
    <row r="32" spans="1:19" x14ac:dyDescent="0.25">
      <c r="A32" s="15" t="s">
        <v>48</v>
      </c>
      <c r="B32" s="7" t="s">
        <v>6</v>
      </c>
      <c r="C32" s="61">
        <f>FBiH!C19</f>
        <v>6679425</v>
      </c>
      <c r="D32" s="69">
        <f t="shared" si="8"/>
        <v>5.8510856362578485</v>
      </c>
      <c r="E32" s="61">
        <f>FBiH!E19</f>
        <v>4036358</v>
      </c>
      <c r="F32" s="70">
        <f t="shared" si="1"/>
        <v>13.141969882748276</v>
      </c>
      <c r="G32" s="61">
        <f t="shared" si="7"/>
        <v>10715783</v>
      </c>
      <c r="H32" s="70">
        <f t="shared" si="2"/>
        <v>7.3968006173899576</v>
      </c>
      <c r="I32" s="61">
        <f>FBiH!I19</f>
        <v>9638207</v>
      </c>
      <c r="J32" s="69">
        <f t="shared" si="3"/>
        <v>6.9984286258424522</v>
      </c>
      <c r="K32" s="61">
        <f>FBiH!K19</f>
        <v>4396046</v>
      </c>
      <c r="L32" s="70">
        <f t="shared" si="4"/>
        <v>14.414328925904371</v>
      </c>
      <c r="M32" s="61">
        <f t="shared" si="5"/>
        <v>14034253</v>
      </c>
      <c r="N32" s="70">
        <f t="shared" si="6"/>
        <v>8.3429289752354272</v>
      </c>
      <c r="O32" s="1"/>
      <c r="P32" s="1"/>
      <c r="Q32" s="1"/>
      <c r="R32" s="1"/>
      <c r="S32" s="1"/>
    </row>
    <row r="33" spans="1:35" x14ac:dyDescent="0.25">
      <c r="A33" s="15" t="s">
        <v>49</v>
      </c>
      <c r="B33" s="7" t="s">
        <v>7</v>
      </c>
      <c r="C33" s="61">
        <f>FBiH!C20</f>
        <v>6231735</v>
      </c>
      <c r="D33" s="69">
        <f t="shared" si="8"/>
        <v>5.4589152730160615</v>
      </c>
      <c r="E33" s="61">
        <f>FBiH!E20</f>
        <v>7127078</v>
      </c>
      <c r="F33" s="70">
        <f t="shared" si="1"/>
        <v>23.205038905864598</v>
      </c>
      <c r="G33" s="61">
        <f t="shared" si="7"/>
        <v>13358813</v>
      </c>
      <c r="H33" s="70">
        <f t="shared" si="2"/>
        <v>9.2212091497184101</v>
      </c>
      <c r="I33" s="61">
        <f>FBiH!I20</f>
        <v>6837494</v>
      </c>
      <c r="J33" s="69">
        <f t="shared" si="3"/>
        <v>4.9647941508857416</v>
      </c>
      <c r="K33" s="61">
        <f>FBiH!K20</f>
        <v>6868148</v>
      </c>
      <c r="L33" s="70">
        <f t="shared" si="4"/>
        <v>22.520179357493586</v>
      </c>
      <c r="M33" s="61">
        <f t="shared" si="5"/>
        <v>13705642</v>
      </c>
      <c r="N33" s="70">
        <f t="shared" si="6"/>
        <v>8.1475799079583098</v>
      </c>
      <c r="O33" s="1"/>
      <c r="P33" s="1"/>
      <c r="Q33" s="1"/>
      <c r="R33" s="1"/>
      <c r="S33" s="1"/>
    </row>
    <row r="34" spans="1:35" x14ac:dyDescent="0.25">
      <c r="A34" s="15" t="s">
        <v>50</v>
      </c>
      <c r="B34" s="7" t="s">
        <v>68</v>
      </c>
      <c r="C34" s="61">
        <f>FBiH!C21</f>
        <v>249769</v>
      </c>
      <c r="D34" s="69">
        <f t="shared" si="8"/>
        <v>0.21879425373927947</v>
      </c>
      <c r="E34" s="61">
        <f>FBiH!E21</f>
        <v>6821288</v>
      </c>
      <c r="F34" s="70">
        <f t="shared" si="1"/>
        <v>22.209417860742832</v>
      </c>
      <c r="G34" s="61">
        <f t="shared" si="7"/>
        <v>7071057</v>
      </c>
      <c r="H34" s="70">
        <f t="shared" si="2"/>
        <v>4.8809497899686454</v>
      </c>
      <c r="I34" s="61">
        <f>FBiH!I21</f>
        <v>387120</v>
      </c>
      <c r="J34" s="69">
        <f t="shared" si="3"/>
        <v>0.2810929138206027</v>
      </c>
      <c r="K34" s="61">
        <f>FBiH!K21</f>
        <v>6639358</v>
      </c>
      <c r="L34" s="70">
        <f t="shared" si="4"/>
        <v>21.769992868326351</v>
      </c>
      <c r="M34" s="61">
        <f t="shared" si="5"/>
        <v>7026478</v>
      </c>
      <c r="N34" s="70">
        <f t="shared" si="6"/>
        <v>4.1770236648900578</v>
      </c>
      <c r="O34" s="1"/>
      <c r="P34" s="1"/>
      <c r="Q34" s="1"/>
      <c r="R34" s="1"/>
      <c r="S34" s="1"/>
    </row>
    <row r="35" spans="1:35" x14ac:dyDescent="0.25">
      <c r="A35" s="15" t="s">
        <v>51</v>
      </c>
      <c r="B35" s="7" t="s">
        <v>25</v>
      </c>
      <c r="C35" s="61">
        <f>RS!C24</f>
        <v>7573881</v>
      </c>
      <c r="D35" s="69">
        <f t="shared" si="8"/>
        <v>6.6346169512834159</v>
      </c>
      <c r="E35" s="61">
        <f>RS!E24</f>
        <v>331959</v>
      </c>
      <c r="F35" s="70">
        <f t="shared" si="1"/>
        <v>1.0808246395159289</v>
      </c>
      <c r="G35" s="61">
        <f t="shared" si="7"/>
        <v>7905840</v>
      </c>
      <c r="H35" s="70">
        <f t="shared" si="2"/>
        <v>5.4571767824139616</v>
      </c>
      <c r="I35" s="61">
        <f>RS!I24</f>
        <v>8988050</v>
      </c>
      <c r="J35" s="69">
        <f t="shared" si="3"/>
        <v>6.5263410933696742</v>
      </c>
      <c r="K35" s="61">
        <f>RS!K24</f>
        <v>413455</v>
      </c>
      <c r="L35" s="70">
        <f t="shared" si="4"/>
        <v>1.3556901738652851</v>
      </c>
      <c r="M35" s="61">
        <f t="shared" si="5"/>
        <v>9401505</v>
      </c>
      <c r="N35" s="70">
        <f t="shared" si="6"/>
        <v>5.5889036969278489</v>
      </c>
      <c r="O35" s="1"/>
      <c r="P35" s="1"/>
      <c r="Q35" s="1"/>
      <c r="R35" s="1"/>
      <c r="S35" s="1"/>
    </row>
    <row r="36" spans="1:35" x14ac:dyDescent="0.25">
      <c r="A36" s="3"/>
      <c r="B36" s="4" t="s">
        <v>56</v>
      </c>
      <c r="C36" s="10">
        <f t="shared" ref="C36:L36" si="9">SUM(C11:C35)</f>
        <v>114157020</v>
      </c>
      <c r="D36" s="10">
        <f t="shared" si="9"/>
        <v>99.999999999999972</v>
      </c>
      <c r="E36" s="10">
        <f t="shared" si="9"/>
        <v>30713493</v>
      </c>
      <c r="F36" s="26">
        <f t="shared" si="9"/>
        <v>100</v>
      </c>
      <c r="G36" s="10">
        <f t="shared" si="9"/>
        <v>144870513</v>
      </c>
      <c r="H36" s="26">
        <f t="shared" si="9"/>
        <v>100.00000000000001</v>
      </c>
      <c r="I36" s="10">
        <f t="shared" si="9"/>
        <v>137719587</v>
      </c>
      <c r="J36" s="10">
        <f t="shared" si="9"/>
        <v>100.00000000000003</v>
      </c>
      <c r="K36" s="10">
        <f t="shared" si="9"/>
        <v>30497750</v>
      </c>
      <c r="L36" s="26">
        <f t="shared" si="9"/>
        <v>100</v>
      </c>
      <c r="M36" s="10">
        <f>SUM(M11:M35)+0.6</f>
        <v>168217337.59999999</v>
      </c>
      <c r="N36" s="26">
        <f>SUM(N11:N35)</f>
        <v>99.99999964331856</v>
      </c>
      <c r="O36" s="1"/>
      <c r="P36" s="1"/>
      <c r="Q36" s="1"/>
      <c r="R36" s="1"/>
      <c r="S36" s="1"/>
    </row>
    <row r="37" spans="1:35" x14ac:dyDescent="0.25">
      <c r="A37" s="18"/>
      <c r="B37" s="18"/>
      <c r="C37" s="19"/>
      <c r="D37" s="18"/>
      <c r="E37" s="52"/>
      <c r="F37" s="18"/>
      <c r="G37" s="52"/>
      <c r="H37" s="18"/>
      <c r="I37" s="19"/>
      <c r="J37" s="18"/>
      <c r="K37" s="52"/>
      <c r="L37" s="18"/>
      <c r="M37" s="52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</row>
    <row r="38" spans="1:35" x14ac:dyDescent="0.25">
      <c r="C38" s="60"/>
      <c r="D38" s="21"/>
      <c r="E38" s="60"/>
      <c r="F38" s="18"/>
      <c r="G38" s="60"/>
      <c r="H38" s="18"/>
      <c r="I38" s="60"/>
      <c r="J38" s="21"/>
      <c r="K38" s="60"/>
      <c r="L38" s="18"/>
      <c r="M38" s="60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</row>
    <row r="39" spans="1:35" x14ac:dyDescent="0.25">
      <c r="A39" s="18"/>
      <c r="B39" s="63" t="s">
        <v>86</v>
      </c>
      <c r="C39" s="36"/>
      <c r="D39" s="21"/>
      <c r="E39" s="20"/>
      <c r="F39" s="18"/>
      <c r="G39" s="20"/>
      <c r="H39" s="18"/>
      <c r="I39" s="36"/>
      <c r="J39" s="21"/>
      <c r="K39" s="20"/>
      <c r="L39" s="18"/>
      <c r="M39" s="20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</row>
    <row r="40" spans="1:35" x14ac:dyDescent="0.25">
      <c r="A40" s="18"/>
      <c r="B40" s="63" t="s">
        <v>87</v>
      </c>
      <c r="C40" s="22"/>
      <c r="D40" s="21"/>
      <c r="E40" s="21"/>
      <c r="F40" s="18"/>
      <c r="G40" s="21"/>
      <c r="H40" s="18"/>
      <c r="I40" s="22"/>
      <c r="J40" s="21"/>
      <c r="K40" s="21"/>
      <c r="L40" s="18"/>
      <c r="M40" s="21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</row>
    <row r="41" spans="1:35" x14ac:dyDescent="0.25">
      <c r="A41" s="18"/>
      <c r="B41" s="47"/>
      <c r="C41" s="39"/>
      <c r="D41" s="21"/>
      <c r="E41" s="21"/>
      <c r="F41" s="18"/>
      <c r="G41" s="21"/>
      <c r="H41" s="18"/>
      <c r="I41" s="39"/>
      <c r="J41" s="21"/>
      <c r="K41" s="21"/>
      <c r="L41" s="18"/>
      <c r="M41" s="21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</row>
    <row r="42" spans="1:35" x14ac:dyDescent="0.25">
      <c r="A42" s="18"/>
      <c r="B42" s="17"/>
      <c r="C42" s="55"/>
      <c r="D42" s="21"/>
      <c r="E42" s="20"/>
      <c r="F42" s="18"/>
      <c r="G42" s="20"/>
      <c r="H42" s="18"/>
      <c r="I42" s="55"/>
      <c r="J42" s="21"/>
      <c r="K42" s="20"/>
      <c r="L42" s="18"/>
      <c r="M42" s="20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</row>
    <row r="43" spans="1:35" x14ac:dyDescent="0.25">
      <c r="A43" s="18"/>
      <c r="B43" s="47"/>
      <c r="C43" s="11"/>
      <c r="D43" s="18"/>
      <c r="E43" s="18"/>
      <c r="F43" s="18"/>
      <c r="G43" s="18"/>
      <c r="H43" s="18"/>
      <c r="I43" s="11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</row>
    <row r="44" spans="1:35" x14ac:dyDescent="0.25">
      <c r="A44" s="18"/>
      <c r="B44" s="17"/>
      <c r="C44" s="25"/>
      <c r="D44" s="18"/>
      <c r="E44" s="18"/>
      <c r="F44" s="18"/>
      <c r="G44" s="18"/>
      <c r="H44" s="18"/>
      <c r="I44" s="25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</row>
    <row r="45" spans="1:35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</row>
    <row r="46" spans="1:35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</row>
    <row r="47" spans="1:35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</row>
    <row r="48" spans="1:35" x14ac:dyDescent="0.25">
      <c r="A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</row>
    <row r="49" spans="1:28" x14ac:dyDescent="0.25">
      <c r="A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</row>
    <row r="50" spans="1:28" x14ac:dyDescent="0.25">
      <c r="A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</row>
    <row r="51" spans="1:28" x14ac:dyDescent="0.25">
      <c r="A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</row>
    <row r="52" spans="1:28" x14ac:dyDescent="0.25">
      <c r="A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</row>
    <row r="53" spans="1:28" x14ac:dyDescent="0.25">
      <c r="A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spans="1:28" x14ac:dyDescent="0.25">
      <c r="A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</row>
    <row r="55" spans="1:28" x14ac:dyDescent="0.25">
      <c r="A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  <row r="56" spans="1:28" x14ac:dyDescent="0.25">
      <c r="A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</row>
    <row r="57" spans="1:28" x14ac:dyDescent="0.25">
      <c r="A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</row>
    <row r="58" spans="1:28" x14ac:dyDescent="0.25">
      <c r="A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</row>
    <row r="59" spans="1:28" x14ac:dyDescent="0.25">
      <c r="A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</row>
    <row r="60" spans="1:28" x14ac:dyDescent="0.25">
      <c r="A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</row>
    <row r="61" spans="1:28" x14ac:dyDescent="0.25">
      <c r="A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</row>
    <row r="62" spans="1:28" x14ac:dyDescent="0.25">
      <c r="A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</row>
    <row r="63" spans="1:28" x14ac:dyDescent="0.25">
      <c r="A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</row>
    <row r="64" spans="1:28" x14ac:dyDescent="0.25">
      <c r="A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</row>
    <row r="65" spans="1:28" x14ac:dyDescent="0.25">
      <c r="A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</row>
    <row r="66" spans="1:28" x14ac:dyDescent="0.25">
      <c r="A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</row>
    <row r="67" spans="1:28" x14ac:dyDescent="0.25">
      <c r="A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</row>
    <row r="68" spans="1:28" x14ac:dyDescent="0.25">
      <c r="A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</row>
    <row r="69" spans="1:28" x14ac:dyDescent="0.25">
      <c r="A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</row>
    <row r="70" spans="1:28" x14ac:dyDescent="0.25">
      <c r="A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</row>
    <row r="71" spans="1:28" x14ac:dyDescent="0.25">
      <c r="A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</row>
    <row r="72" spans="1:28" x14ac:dyDescent="0.25">
      <c r="A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</row>
    <row r="73" spans="1:28" x14ac:dyDescent="0.25">
      <c r="A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</row>
    <row r="74" spans="1:28" x14ac:dyDescent="0.25">
      <c r="A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</row>
    <row r="75" spans="1:28" x14ac:dyDescent="0.25">
      <c r="A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</row>
    <row r="76" spans="1:28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</row>
    <row r="77" spans="1:28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</row>
    <row r="78" spans="1:28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</row>
    <row r="79" spans="1:28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</row>
    <row r="80" spans="1:28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</row>
    <row r="81" spans="1:28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</row>
    <row r="82" spans="1:28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</row>
    <row r="83" spans="1:28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</row>
    <row r="84" spans="1:28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</row>
    <row r="85" spans="1:28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</row>
    <row r="86" spans="1:28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</row>
    <row r="87" spans="1:28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</row>
    <row r="88" spans="1:28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</row>
    <row r="89" spans="1:28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</row>
    <row r="90" spans="1:28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</row>
    <row r="91" spans="1:28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</row>
    <row r="92" spans="1:28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</row>
    <row r="93" spans="1:28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</row>
    <row r="94" spans="1:28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</row>
    <row r="95" spans="1:28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</row>
    <row r="96" spans="1:28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</row>
    <row r="97" spans="1:28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</row>
    <row r="98" spans="1:28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</row>
    <row r="99" spans="1:28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</row>
    <row r="100" spans="1:28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</row>
    <row r="101" spans="1:28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</row>
    <row r="102" spans="1:28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</row>
    <row r="103" spans="1:28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</row>
    <row r="104" spans="1:28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</row>
    <row r="105" spans="1:28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</row>
    <row r="106" spans="1:28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</row>
    <row r="107" spans="1:28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</row>
    <row r="108" spans="1:28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</row>
    <row r="109" spans="1:28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</row>
    <row r="110" spans="1:28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</row>
    <row r="111" spans="1:28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</row>
    <row r="112" spans="1:28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</row>
    <row r="113" spans="1:28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</row>
    <row r="114" spans="1:28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</row>
    <row r="115" spans="1:28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</row>
    <row r="116" spans="1:28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</row>
    <row r="117" spans="1:28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</row>
    <row r="118" spans="1:28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</row>
    <row r="119" spans="1:28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</row>
    <row r="120" spans="1:28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</row>
    <row r="121" spans="1:28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</row>
    <row r="122" spans="1:28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</row>
    <row r="123" spans="1:28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</row>
    <row r="124" spans="1:28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</row>
    <row r="125" spans="1:28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</row>
    <row r="126" spans="1:28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</row>
    <row r="127" spans="1:28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</row>
    <row r="128" spans="1:28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</row>
    <row r="129" spans="1:28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</row>
    <row r="130" spans="1:28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</row>
    <row r="131" spans="1:28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</row>
    <row r="132" spans="1:28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</row>
    <row r="133" spans="1:28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</row>
    <row r="134" spans="1:28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</row>
    <row r="135" spans="1:28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</row>
    <row r="136" spans="1:28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</row>
    <row r="137" spans="1:28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</row>
    <row r="138" spans="1:28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</row>
    <row r="139" spans="1:28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</row>
    <row r="140" spans="1:28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</row>
    <row r="141" spans="1:28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</row>
    <row r="142" spans="1:28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</row>
    <row r="143" spans="1:28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</row>
    <row r="144" spans="1:28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</row>
    <row r="145" spans="1:28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</row>
    <row r="146" spans="1:28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</row>
    <row r="147" spans="1:28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</row>
    <row r="148" spans="1:28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</row>
    <row r="149" spans="1:28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</row>
    <row r="150" spans="1:28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</row>
    <row r="151" spans="1:28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</row>
    <row r="152" spans="1:28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</row>
    <row r="153" spans="1:28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</row>
    <row r="154" spans="1:28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</row>
    <row r="155" spans="1:28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</row>
    <row r="156" spans="1:28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</row>
    <row r="157" spans="1:28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</row>
    <row r="158" spans="1:28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</row>
    <row r="159" spans="1:28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</row>
    <row r="160" spans="1:28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</row>
    <row r="161" spans="1:28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</row>
    <row r="162" spans="1:28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</row>
    <row r="163" spans="1:28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</row>
    <row r="164" spans="1:28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</row>
    <row r="165" spans="1:28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</row>
    <row r="166" spans="1:28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</row>
    <row r="167" spans="1:28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</row>
    <row r="168" spans="1:28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</row>
    <row r="169" spans="1:28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</row>
    <row r="170" spans="1:28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</row>
    <row r="171" spans="1:28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</row>
    <row r="172" spans="1:28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</row>
    <row r="173" spans="1:28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</row>
    <row r="174" spans="1:28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</row>
    <row r="175" spans="1:28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</row>
    <row r="176" spans="1:28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</row>
    <row r="177" spans="1:28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</row>
    <row r="178" spans="1:28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</row>
    <row r="179" spans="1:28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</row>
    <row r="180" spans="1:28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</row>
    <row r="181" spans="1:28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</row>
    <row r="182" spans="1:28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</row>
    <row r="183" spans="1:28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</row>
    <row r="184" spans="1:28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</row>
    <row r="185" spans="1:28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</row>
    <row r="186" spans="1:28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</row>
    <row r="187" spans="1:28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</row>
    <row r="188" spans="1:28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</row>
    <row r="189" spans="1:28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</row>
    <row r="190" spans="1:28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</row>
    <row r="191" spans="1:28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</row>
    <row r="192" spans="1:28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</row>
    <row r="193" spans="1:28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</row>
    <row r="194" spans="1:28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</row>
    <row r="195" spans="1:28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</row>
    <row r="196" spans="1:28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</row>
    <row r="197" spans="1:28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</row>
    <row r="198" spans="1:28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</row>
    <row r="199" spans="1:28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</row>
    <row r="200" spans="1:28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</row>
    <row r="201" spans="1:28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</row>
    <row r="202" spans="1:28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</row>
    <row r="203" spans="1:28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</row>
    <row r="204" spans="1:28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</row>
    <row r="205" spans="1:28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</row>
    <row r="206" spans="1:28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</row>
    <row r="207" spans="1:28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</row>
    <row r="208" spans="1:28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</row>
    <row r="209" spans="1:28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</row>
    <row r="210" spans="1:28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</row>
    <row r="211" spans="1:28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</row>
    <row r="212" spans="1:28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</row>
    <row r="213" spans="1:28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</row>
    <row r="214" spans="1:28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</row>
    <row r="215" spans="1:28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</row>
    <row r="216" spans="1:28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</row>
    <row r="217" spans="1:28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</row>
    <row r="218" spans="1:28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</row>
    <row r="219" spans="1:28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</row>
    <row r="220" spans="1:28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</row>
    <row r="221" spans="1:28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</row>
    <row r="222" spans="1:28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</row>
    <row r="223" spans="1:28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</row>
    <row r="224" spans="1:28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</row>
    <row r="225" spans="1:28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</row>
    <row r="226" spans="1:28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</row>
    <row r="227" spans="1:28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</row>
    <row r="228" spans="1:28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</row>
    <row r="229" spans="1:28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</row>
    <row r="230" spans="1:28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</row>
    <row r="231" spans="1:28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</row>
    <row r="232" spans="1:28" x14ac:dyDescent="0.2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</row>
  </sheetData>
  <mergeCells count="14">
    <mergeCell ref="G8:H8"/>
    <mergeCell ref="E8:F8"/>
    <mergeCell ref="A8:A10"/>
    <mergeCell ref="B8:B10"/>
    <mergeCell ref="C8:D8"/>
    <mergeCell ref="C9:D9"/>
    <mergeCell ref="E9:F9"/>
    <mergeCell ref="G9:H9"/>
    <mergeCell ref="I8:J8"/>
    <mergeCell ref="K8:L8"/>
    <mergeCell ref="M8:N8"/>
    <mergeCell ref="I9:J9"/>
    <mergeCell ref="K9:L9"/>
    <mergeCell ref="M9:N9"/>
  </mergeCells>
  <phoneticPr fontId="33" type="noConversion"/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osiguranja&amp;RMjesečni izvještaj</oddHeader>
    <oddFooter>&amp;CU izvještaj su uključeni podaci zaključno sa 29.02.2024. godine.</oddFooter>
  </headerFooter>
  <ignoredErrors>
    <ignoredError sqref="E11:E35 G11:G35 M11:M36 I11:I35 K11:K35" formula="1"/>
    <ignoredError sqref="J11:J36 L11:L36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L24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3" t="s">
        <v>62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84" t="s">
        <v>59</v>
      </c>
      <c r="B7" s="87" t="s">
        <v>10</v>
      </c>
      <c r="C7" s="80" t="s">
        <v>54</v>
      </c>
      <c r="D7" s="80"/>
      <c r="E7" s="80"/>
      <c r="F7" s="80"/>
      <c r="G7" s="80"/>
      <c r="H7" s="80" t="s">
        <v>55</v>
      </c>
      <c r="I7" s="80"/>
      <c r="J7" s="80"/>
      <c r="K7" s="80"/>
      <c r="L7" s="81"/>
    </row>
    <row r="8" spans="1:12" s="27" customFormat="1" ht="21.75" customHeight="1" x14ac:dyDescent="0.25">
      <c r="A8" s="85"/>
      <c r="B8" s="82"/>
      <c r="C8" s="89" t="s">
        <v>26</v>
      </c>
      <c r="D8" s="89"/>
      <c r="E8" s="90" t="s">
        <v>60</v>
      </c>
      <c r="F8" s="82" t="s">
        <v>57</v>
      </c>
      <c r="G8" s="82"/>
      <c r="H8" s="89" t="s">
        <v>26</v>
      </c>
      <c r="I8" s="89"/>
      <c r="J8" s="90" t="s">
        <v>61</v>
      </c>
      <c r="K8" s="82" t="s">
        <v>57</v>
      </c>
      <c r="L8" s="83"/>
    </row>
    <row r="9" spans="1:12" ht="19.5" customHeight="1" thickBot="1" x14ac:dyDescent="0.3">
      <c r="A9" s="86"/>
      <c r="B9" s="88"/>
      <c r="C9" s="50" t="s">
        <v>65</v>
      </c>
      <c r="D9" s="50" t="s">
        <v>74</v>
      </c>
      <c r="E9" s="91"/>
      <c r="F9" s="34" t="s">
        <v>67</v>
      </c>
      <c r="G9" s="34" t="s">
        <v>75</v>
      </c>
      <c r="H9" s="50" t="s">
        <v>65</v>
      </c>
      <c r="I9" s="50" t="s">
        <v>74</v>
      </c>
      <c r="J9" s="91"/>
      <c r="K9" s="34" t="s">
        <v>67</v>
      </c>
      <c r="L9" s="35" t="s">
        <v>75</v>
      </c>
    </row>
    <row r="10" spans="1:12" ht="16.5" customHeight="1" x14ac:dyDescent="0.25">
      <c r="A10" s="53" t="s">
        <v>27</v>
      </c>
      <c r="B10" s="7" t="s">
        <v>63</v>
      </c>
      <c r="C10" s="61">
        <v>28680802</v>
      </c>
      <c r="D10" s="61"/>
      <c r="E10" s="45">
        <f>IFERROR((D10-C10)/C10*100, "-")</f>
        <v>-100</v>
      </c>
      <c r="F10" s="45">
        <f t="shared" ref="F10:G17" si="0">C10/C$32*100</f>
        <v>13.598634192892019</v>
      </c>
      <c r="G10" s="45" t="e">
        <f t="shared" si="0"/>
        <v>#DIV/0!</v>
      </c>
      <c r="H10" s="61">
        <v>2177349</v>
      </c>
      <c r="I10" s="61"/>
      <c r="J10" s="12">
        <f t="shared" ref="J10:J31" si="1">IFERROR((I10-H10)/H10*100, "-")</f>
        <v>-100</v>
      </c>
      <c r="K10" s="12">
        <f t="shared" ref="K10:K31" si="2">H10/H$32*100</f>
        <v>3.8185164328602141</v>
      </c>
      <c r="L10" s="12" t="e">
        <f t="shared" ref="L10:L31" si="3">I10/I$32*100</f>
        <v>#DIV/0!</v>
      </c>
    </row>
    <row r="11" spans="1:12" ht="16.5" customHeight="1" x14ac:dyDescent="0.25">
      <c r="A11" s="53" t="s">
        <v>28</v>
      </c>
      <c r="B11" s="7" t="s">
        <v>0</v>
      </c>
      <c r="C11" s="61">
        <v>13266562</v>
      </c>
      <c r="D11" s="61"/>
      <c r="E11" s="45">
        <f>IFERROR((D11-C11)/C11*100, "-")</f>
        <v>-100</v>
      </c>
      <c r="F11" s="45">
        <f t="shared" si="0"/>
        <v>6.2901701157213772</v>
      </c>
      <c r="G11" s="45" t="e">
        <f t="shared" si="0"/>
        <v>#DIV/0!</v>
      </c>
      <c r="H11" s="61">
        <v>0</v>
      </c>
      <c r="I11" s="61"/>
      <c r="J11" s="12" t="str">
        <f>IFERROR((I11-H11)/H11*100, "-")</f>
        <v>-</v>
      </c>
      <c r="K11" s="12">
        <f t="shared" si="2"/>
        <v>0</v>
      </c>
      <c r="L11" s="12" t="e">
        <f t="shared" si="3"/>
        <v>#DIV/0!</v>
      </c>
    </row>
    <row r="12" spans="1:12" ht="16.5" customHeight="1" x14ac:dyDescent="0.25">
      <c r="A12" s="53" t="s">
        <v>29</v>
      </c>
      <c r="B12" s="7" t="s">
        <v>21</v>
      </c>
      <c r="C12" s="61">
        <v>2126555</v>
      </c>
      <c r="D12" s="61"/>
      <c r="E12" s="45">
        <f t="shared" ref="E12:E31" si="4">IFERROR((D12-C12)/C12*100, "-")</f>
        <v>-100</v>
      </c>
      <c r="F12" s="45">
        <f t="shared" si="0"/>
        <v>1.0082787620815306</v>
      </c>
      <c r="G12" s="45" t="e">
        <f t="shared" si="0"/>
        <v>#DIV/0!</v>
      </c>
      <c r="H12" s="61">
        <v>0</v>
      </c>
      <c r="I12" s="61"/>
      <c r="J12" s="12" t="str">
        <f>IFERROR((#REF!-I12)/I12*100, "-")</f>
        <v>-</v>
      </c>
      <c r="K12" s="12">
        <f t="shared" si="2"/>
        <v>0</v>
      </c>
      <c r="L12" s="12" t="e">
        <f t="shared" si="3"/>
        <v>#DIV/0!</v>
      </c>
    </row>
    <row r="13" spans="1:12" ht="16.5" customHeight="1" x14ac:dyDescent="0.25">
      <c r="A13" s="53" t="s">
        <v>30</v>
      </c>
      <c r="B13" s="7" t="s">
        <v>12</v>
      </c>
      <c r="C13" s="61">
        <v>2749392</v>
      </c>
      <c r="D13" s="61"/>
      <c r="E13" s="45">
        <f t="shared" si="4"/>
        <v>-100</v>
      </c>
      <c r="F13" s="45">
        <f t="shared" si="0"/>
        <v>1.3035889324456051</v>
      </c>
      <c r="G13" s="45" t="e">
        <f t="shared" si="0"/>
        <v>#DIV/0!</v>
      </c>
      <c r="H13" s="61">
        <v>0</v>
      </c>
      <c r="I13" s="61"/>
      <c r="J13" s="12" t="str">
        <f t="shared" si="1"/>
        <v>-</v>
      </c>
      <c r="K13" s="12">
        <f t="shared" si="2"/>
        <v>0</v>
      </c>
      <c r="L13" s="12" t="e">
        <f t="shared" si="3"/>
        <v>#DIV/0!</v>
      </c>
    </row>
    <row r="14" spans="1:12" ht="16.5" customHeight="1" x14ac:dyDescent="0.25">
      <c r="A14" s="53" t="s">
        <v>31</v>
      </c>
      <c r="B14" s="7" t="s">
        <v>1</v>
      </c>
      <c r="C14" s="61">
        <v>4439577</v>
      </c>
      <c r="D14" s="61"/>
      <c r="E14" s="45">
        <f t="shared" si="4"/>
        <v>-100</v>
      </c>
      <c r="F14" s="45">
        <f t="shared" si="0"/>
        <v>2.1049684591866353</v>
      </c>
      <c r="G14" s="45" t="e">
        <f t="shared" si="0"/>
        <v>#DIV/0!</v>
      </c>
      <c r="H14" s="61">
        <v>0</v>
      </c>
      <c r="I14" s="61"/>
      <c r="J14" s="12" t="str">
        <f t="shared" si="1"/>
        <v>-</v>
      </c>
      <c r="K14" s="12">
        <f t="shared" si="2"/>
        <v>0</v>
      </c>
      <c r="L14" s="12" t="e">
        <f t="shared" si="3"/>
        <v>#DIV/0!</v>
      </c>
    </row>
    <row r="15" spans="1:12" ht="16.5" customHeight="1" x14ac:dyDescent="0.25">
      <c r="A15" s="53" t="s">
        <v>32</v>
      </c>
      <c r="B15" s="7" t="s">
        <v>24</v>
      </c>
      <c r="C15" s="61">
        <v>16999983</v>
      </c>
      <c r="D15" s="61"/>
      <c r="E15" s="45">
        <f t="shared" si="4"/>
        <v>-100</v>
      </c>
      <c r="F15" s="45">
        <f t="shared" si="0"/>
        <v>8.0603237699693011</v>
      </c>
      <c r="G15" s="45" t="e">
        <f t="shared" si="0"/>
        <v>#DIV/0!</v>
      </c>
      <c r="H15" s="61">
        <v>0</v>
      </c>
      <c r="I15" s="61"/>
      <c r="J15" s="12" t="str">
        <f t="shared" si="1"/>
        <v>-</v>
      </c>
      <c r="K15" s="12">
        <f t="shared" si="2"/>
        <v>0</v>
      </c>
      <c r="L15" s="12" t="e">
        <f t="shared" si="3"/>
        <v>#DIV/0!</v>
      </c>
    </row>
    <row r="16" spans="1:12" ht="16.5" customHeight="1" x14ac:dyDescent="0.25">
      <c r="A16" s="53" t="s">
        <v>33</v>
      </c>
      <c r="B16" s="7" t="s">
        <v>2</v>
      </c>
      <c r="C16" s="61">
        <v>22196298</v>
      </c>
      <c r="D16" s="61"/>
      <c r="E16" s="45">
        <f t="shared" si="4"/>
        <v>-100</v>
      </c>
      <c r="F16" s="45">
        <f t="shared" si="0"/>
        <v>10.52408984024996</v>
      </c>
      <c r="G16" s="45" t="e">
        <f t="shared" si="0"/>
        <v>#DIV/0!</v>
      </c>
      <c r="H16" s="61">
        <v>4288086</v>
      </c>
      <c r="I16" s="61"/>
      <c r="J16" s="12">
        <f t="shared" si="1"/>
        <v>-100</v>
      </c>
      <c r="K16" s="12">
        <f t="shared" si="2"/>
        <v>7.5202123575585826</v>
      </c>
      <c r="L16" s="12" t="e">
        <f t="shared" si="3"/>
        <v>#DIV/0!</v>
      </c>
    </row>
    <row r="17" spans="1:12" ht="16.5" customHeight="1" x14ac:dyDescent="0.25">
      <c r="A17" s="53" t="s">
        <v>34</v>
      </c>
      <c r="B17" s="7" t="s">
        <v>13</v>
      </c>
      <c r="C17" s="61">
        <v>1522440</v>
      </c>
      <c r="D17" s="61"/>
      <c r="E17" s="45">
        <f t="shared" si="4"/>
        <v>-100</v>
      </c>
      <c r="F17" s="45">
        <f t="shared" si="0"/>
        <v>0.7218453877484502</v>
      </c>
      <c r="G17" s="45" t="e">
        <f t="shared" si="0"/>
        <v>#DIV/0!</v>
      </c>
      <c r="H17" s="61">
        <v>0</v>
      </c>
      <c r="I17" s="61"/>
      <c r="J17" s="12" t="str">
        <f t="shared" si="1"/>
        <v>-</v>
      </c>
      <c r="K17" s="12">
        <f t="shared" si="2"/>
        <v>0</v>
      </c>
      <c r="L17" s="12" t="e">
        <f t="shared" si="3"/>
        <v>#DIV/0!</v>
      </c>
    </row>
    <row r="18" spans="1:12" ht="16.5" customHeight="1" x14ac:dyDescent="0.25">
      <c r="A18" s="53" t="s">
        <v>35</v>
      </c>
      <c r="B18" s="7" t="s">
        <v>14</v>
      </c>
      <c r="C18" s="61">
        <v>3121970</v>
      </c>
      <c r="D18" s="61"/>
      <c r="E18" s="45">
        <f t="shared" ref="E18" si="5">IFERROR((D18-C18)/C18*100, "-")</f>
        <v>-100</v>
      </c>
      <c r="F18" s="45">
        <f t="shared" ref="F18" si="6">C18/C$32*100</f>
        <v>1.4802420096614837</v>
      </c>
      <c r="G18" s="45" t="e">
        <f t="shared" ref="G18" si="7">D18/D$32*100</f>
        <v>#DIV/0!</v>
      </c>
      <c r="H18" s="61">
        <v>0</v>
      </c>
      <c r="I18" s="61"/>
      <c r="J18" s="12" t="str">
        <f t="shared" si="1"/>
        <v>-</v>
      </c>
      <c r="K18" s="12">
        <f t="shared" si="2"/>
        <v>0</v>
      </c>
      <c r="L18" s="12" t="e">
        <f t="shared" si="3"/>
        <v>#DIV/0!</v>
      </c>
    </row>
    <row r="19" spans="1:12" ht="16.5" customHeight="1" x14ac:dyDescent="0.25">
      <c r="A19" s="53" t="s">
        <v>36</v>
      </c>
      <c r="B19" s="7" t="s">
        <v>3</v>
      </c>
      <c r="C19" s="61">
        <v>27208327</v>
      </c>
      <c r="D19" s="61"/>
      <c r="E19" s="45">
        <f t="shared" si="4"/>
        <v>-100</v>
      </c>
      <c r="F19" s="45">
        <f>C19/C$32*100</f>
        <v>12.900479068667156</v>
      </c>
      <c r="G19" s="45" t="e">
        <f>D19/D$32*100</f>
        <v>#DIV/0!</v>
      </c>
      <c r="H19" s="61">
        <v>0</v>
      </c>
      <c r="I19" s="61"/>
      <c r="J19" s="12" t="str">
        <f t="shared" si="1"/>
        <v>-</v>
      </c>
      <c r="K19" s="12">
        <f t="shared" si="2"/>
        <v>0</v>
      </c>
      <c r="L19" s="12" t="e">
        <f t="shared" si="3"/>
        <v>#DIV/0!</v>
      </c>
    </row>
    <row r="20" spans="1:12" ht="16.5" customHeight="1" x14ac:dyDescent="0.25">
      <c r="A20" s="53" t="s">
        <v>37</v>
      </c>
      <c r="B20" s="7" t="s">
        <v>23</v>
      </c>
      <c r="C20" s="61">
        <v>491396</v>
      </c>
      <c r="D20" s="61"/>
      <c r="E20" s="45">
        <f>IFERROR((D20-C20)/C20*100, "-")</f>
        <v>-100</v>
      </c>
      <c r="F20" s="45" t="s">
        <v>72</v>
      </c>
      <c r="G20" s="45" t="e">
        <f t="shared" ref="G20:G31" si="8">D20/D$32*100</f>
        <v>#DIV/0!</v>
      </c>
      <c r="H20" s="61">
        <v>0</v>
      </c>
      <c r="I20" s="61"/>
      <c r="J20" s="12" t="str">
        <f>IFERROR((I20-H20)/H20*100, "-")</f>
        <v>-</v>
      </c>
      <c r="K20" s="12">
        <f t="shared" si="2"/>
        <v>0</v>
      </c>
      <c r="L20" s="12" t="e">
        <f t="shared" si="3"/>
        <v>#DIV/0!</v>
      </c>
    </row>
    <row r="21" spans="1:12" ht="16.5" customHeight="1" x14ac:dyDescent="0.25">
      <c r="A21" s="53" t="s">
        <v>38</v>
      </c>
      <c r="B21" s="7" t="s">
        <v>4</v>
      </c>
      <c r="C21" s="61">
        <v>13237492</v>
      </c>
      <c r="D21" s="61"/>
      <c r="E21" s="45">
        <f t="shared" si="4"/>
        <v>-100</v>
      </c>
      <c r="F21" s="45">
        <f>C21/C$32*100</f>
        <v>6.276386948291564</v>
      </c>
      <c r="G21" s="45" t="e">
        <f t="shared" si="8"/>
        <v>#DIV/0!</v>
      </c>
      <c r="H21" s="61">
        <v>13619267</v>
      </c>
      <c r="I21" s="61"/>
      <c r="J21" s="12">
        <f t="shared" si="1"/>
        <v>-100</v>
      </c>
      <c r="K21" s="12">
        <f t="shared" si="2"/>
        <v>23.884730855278978</v>
      </c>
      <c r="L21" s="12" t="e">
        <f t="shared" si="3"/>
        <v>#DIV/0!</v>
      </c>
    </row>
    <row r="22" spans="1:12" ht="16.5" customHeight="1" x14ac:dyDescent="0.25">
      <c r="A22" s="53" t="s">
        <v>39</v>
      </c>
      <c r="B22" s="7" t="s">
        <v>18</v>
      </c>
      <c r="C22" s="61">
        <v>1806278</v>
      </c>
      <c r="D22" s="61"/>
      <c r="E22" s="45">
        <f>IFERROR((D22-C22)/C22*100, "-")</f>
        <v>-100</v>
      </c>
      <c r="F22" s="45">
        <f>C22/C$32*100</f>
        <v>0.85642353281015682</v>
      </c>
      <c r="G22" s="45" t="e">
        <f t="shared" si="8"/>
        <v>#DIV/0!</v>
      </c>
      <c r="H22" s="61">
        <v>0</v>
      </c>
      <c r="I22" s="61"/>
      <c r="J22" s="12" t="str">
        <f t="shared" si="1"/>
        <v>-</v>
      </c>
      <c r="K22" s="12">
        <f t="shared" si="2"/>
        <v>0</v>
      </c>
      <c r="L22" s="12" t="e">
        <f t="shared" si="3"/>
        <v>#DIV/0!</v>
      </c>
    </row>
    <row r="23" spans="1:12" ht="16.5" customHeight="1" x14ac:dyDescent="0.25">
      <c r="A23" s="53" t="s">
        <v>40</v>
      </c>
      <c r="B23" s="7" t="s">
        <v>11</v>
      </c>
      <c r="C23" s="61">
        <v>4279393</v>
      </c>
      <c r="D23" s="61"/>
      <c r="E23" s="45">
        <f>IFERROR((D23-C23)/C23*100, "-")</f>
        <v>-100</v>
      </c>
      <c r="F23" s="45">
        <f>C23/C$32*100</f>
        <v>2.0290192713098731</v>
      </c>
      <c r="G23" s="45" t="e">
        <f t="shared" si="8"/>
        <v>#DIV/0!</v>
      </c>
      <c r="H23" s="61">
        <v>0</v>
      </c>
      <c r="I23" s="61"/>
      <c r="J23" s="12" t="str">
        <f t="shared" si="1"/>
        <v>-</v>
      </c>
      <c r="K23" s="12">
        <f t="shared" si="2"/>
        <v>0</v>
      </c>
      <c r="L23" s="12" t="e">
        <f t="shared" si="3"/>
        <v>#DIV/0!</v>
      </c>
    </row>
    <row r="24" spans="1:12" ht="16.5" customHeight="1" x14ac:dyDescent="0.25">
      <c r="A24" s="53" t="s">
        <v>41</v>
      </c>
      <c r="B24" s="7" t="s">
        <v>66</v>
      </c>
      <c r="C24" s="61">
        <v>1763207</v>
      </c>
      <c r="D24" s="61"/>
      <c r="E24" s="45">
        <f>IFERROR((D24-C24)/C24*100, "-")</f>
        <v>-100</v>
      </c>
      <c r="F24" s="45" t="s">
        <v>72</v>
      </c>
      <c r="G24" s="45" t="e">
        <f t="shared" si="8"/>
        <v>#DIV/0!</v>
      </c>
      <c r="H24" s="61"/>
      <c r="I24" s="61"/>
      <c r="J24" s="12"/>
      <c r="K24" s="12">
        <f t="shared" si="2"/>
        <v>0</v>
      </c>
      <c r="L24" s="12" t="e">
        <f t="shared" si="3"/>
        <v>#DIV/0!</v>
      </c>
    </row>
    <row r="25" spans="1:12" ht="16.5" customHeight="1" x14ac:dyDescent="0.25">
      <c r="A25" s="53" t="s">
        <v>71</v>
      </c>
      <c r="B25" s="7" t="s">
        <v>5</v>
      </c>
      <c r="C25" s="61">
        <v>32253873</v>
      </c>
      <c r="D25" s="61"/>
      <c r="E25" s="45">
        <f t="shared" si="4"/>
        <v>-100</v>
      </c>
      <c r="F25" s="45">
        <f t="shared" ref="F25:F31" si="9">C25/C$32*100</f>
        <v>15.292759952493542</v>
      </c>
      <c r="G25" s="45" t="e">
        <f t="shared" si="8"/>
        <v>#DIV/0!</v>
      </c>
      <c r="H25" s="61">
        <v>2484413</v>
      </c>
      <c r="I25" s="61"/>
      <c r="J25" s="12">
        <f t="shared" si="1"/>
        <v>-100</v>
      </c>
      <c r="K25" s="12">
        <f t="shared" si="2"/>
        <v>4.3570286006108994</v>
      </c>
      <c r="L25" s="12" t="e">
        <f t="shared" si="3"/>
        <v>#DIV/0!</v>
      </c>
    </row>
    <row r="26" spans="1:12" ht="16.5" customHeight="1" x14ac:dyDescent="0.25">
      <c r="A26" s="53" t="s">
        <v>43</v>
      </c>
      <c r="B26" s="7" t="s">
        <v>6</v>
      </c>
      <c r="C26" s="61">
        <v>16874018</v>
      </c>
      <c r="D26" s="61"/>
      <c r="E26" s="45">
        <f t="shared" si="4"/>
        <v>-100</v>
      </c>
      <c r="F26" s="45">
        <f t="shared" si="9"/>
        <v>8.0005990817926023</v>
      </c>
      <c r="G26" s="45" t="e">
        <f t="shared" si="8"/>
        <v>#DIV/0!</v>
      </c>
      <c r="H26" s="61">
        <v>6435953</v>
      </c>
      <c r="I26" s="61"/>
      <c r="J26" s="12">
        <f t="shared" si="1"/>
        <v>-100</v>
      </c>
      <c r="K26" s="12">
        <f t="shared" si="2"/>
        <v>11.287024859871336</v>
      </c>
      <c r="L26" s="12" t="e">
        <f t="shared" si="3"/>
        <v>#DIV/0!</v>
      </c>
    </row>
    <row r="27" spans="1:12" ht="16.5" customHeight="1" x14ac:dyDescent="0.25">
      <c r="A27" s="53" t="s">
        <v>44</v>
      </c>
      <c r="B27" s="7" t="s">
        <v>7</v>
      </c>
      <c r="C27" s="61">
        <v>11620643</v>
      </c>
      <c r="D27" s="61"/>
      <c r="E27" s="45">
        <f t="shared" si="4"/>
        <v>-100</v>
      </c>
      <c r="F27" s="45">
        <f t="shared" si="9"/>
        <v>5.5097787447921185</v>
      </c>
      <c r="G27" s="45" t="e">
        <f t="shared" si="8"/>
        <v>#DIV/0!</v>
      </c>
      <c r="H27" s="61">
        <v>13704200</v>
      </c>
      <c r="I27" s="61"/>
      <c r="J27" s="12">
        <f t="shared" si="1"/>
        <v>-100</v>
      </c>
      <c r="K27" s="12">
        <f t="shared" si="2"/>
        <v>24.0336817382987</v>
      </c>
      <c r="L27" s="12" t="e">
        <f t="shared" si="3"/>
        <v>#DIV/0!</v>
      </c>
    </row>
    <row r="28" spans="1:12" ht="16.5" customHeight="1" x14ac:dyDescent="0.25">
      <c r="A28" s="53" t="s">
        <v>45</v>
      </c>
      <c r="B28" s="7" t="s">
        <v>8</v>
      </c>
      <c r="C28" s="61">
        <v>0</v>
      </c>
      <c r="D28" s="61"/>
      <c r="E28" s="45" t="str">
        <f t="shared" si="4"/>
        <v>-</v>
      </c>
      <c r="F28" s="45">
        <f t="shared" si="9"/>
        <v>0</v>
      </c>
      <c r="G28" s="45" t="e">
        <f t="shared" si="8"/>
        <v>#DIV/0!</v>
      </c>
      <c r="H28" s="61">
        <v>0</v>
      </c>
      <c r="I28" s="61"/>
      <c r="J28" s="12" t="str">
        <f t="shared" si="1"/>
        <v>-</v>
      </c>
      <c r="K28" s="12">
        <f t="shared" si="2"/>
        <v>0</v>
      </c>
      <c r="L28" s="12" t="e">
        <f t="shared" si="3"/>
        <v>#DIV/0!</v>
      </c>
    </row>
    <row r="29" spans="1:12" ht="16.5" customHeight="1" x14ac:dyDescent="0.25">
      <c r="A29" s="53" t="s">
        <v>46</v>
      </c>
      <c r="B29" s="7" t="s">
        <v>68</v>
      </c>
      <c r="C29" s="61">
        <v>103869</v>
      </c>
      <c r="D29" s="61"/>
      <c r="E29" s="45">
        <f>IFERROR((D29-C29)/C29*100, "-")</f>
        <v>-100</v>
      </c>
      <c r="F29" s="45">
        <f t="shared" si="9"/>
        <v>4.9248153345973419E-2</v>
      </c>
      <c r="G29" s="45" t="e">
        <f t="shared" si="8"/>
        <v>#DIV/0!</v>
      </c>
      <c r="H29" s="61">
        <v>13661450</v>
      </c>
      <c r="I29" s="61"/>
      <c r="J29" s="12">
        <f>IFERROR((I29-H29)/H29*100, "-")</f>
        <v>-100</v>
      </c>
      <c r="K29" s="12">
        <f t="shared" si="2"/>
        <v>23.958709109884619</v>
      </c>
      <c r="L29" s="12" t="e">
        <f t="shared" si="3"/>
        <v>#DIV/0!</v>
      </c>
    </row>
    <row r="30" spans="1:12" ht="16.5" customHeight="1" x14ac:dyDescent="0.25">
      <c r="A30" s="53" t="s">
        <v>47</v>
      </c>
      <c r="B30" s="7" t="s">
        <v>25</v>
      </c>
      <c r="C30" s="61">
        <v>6167356</v>
      </c>
      <c r="D30" s="61"/>
      <c r="E30" s="45">
        <f t="shared" si="4"/>
        <v>-100</v>
      </c>
      <c r="F30" s="45">
        <f t="shared" si="9"/>
        <v>2.924172698564627</v>
      </c>
      <c r="G30" s="45" t="e">
        <f t="shared" si="8"/>
        <v>#DIV/0!</v>
      </c>
      <c r="H30" s="61">
        <v>650092</v>
      </c>
      <c r="I30" s="61"/>
      <c r="J30" s="12">
        <f t="shared" si="1"/>
        <v>-100</v>
      </c>
      <c r="K30" s="12">
        <f t="shared" si="2"/>
        <v>1.1400960456366718</v>
      </c>
      <c r="L30" s="12" t="e">
        <f t="shared" si="3"/>
        <v>#DIV/0!</v>
      </c>
    </row>
    <row r="31" spans="1:12" ht="16.5" customHeight="1" x14ac:dyDescent="0.25">
      <c r="A31" s="53" t="s">
        <v>48</v>
      </c>
      <c r="B31" s="7" t="s">
        <v>9</v>
      </c>
      <c r="C31" s="61">
        <v>0</v>
      </c>
      <c r="D31" s="61"/>
      <c r="E31" s="45" t="str">
        <f t="shared" si="4"/>
        <v>-</v>
      </c>
      <c r="F31" s="45">
        <f t="shared" si="9"/>
        <v>0</v>
      </c>
      <c r="G31" s="45" t="e">
        <f t="shared" si="8"/>
        <v>#DIV/0!</v>
      </c>
      <c r="H31" s="61">
        <v>0</v>
      </c>
      <c r="I31" s="61"/>
      <c r="J31" s="12" t="str">
        <f t="shared" si="1"/>
        <v>-</v>
      </c>
      <c r="K31" s="12">
        <f t="shared" si="2"/>
        <v>0</v>
      </c>
      <c r="L31" s="12" t="e">
        <f t="shared" si="3"/>
        <v>#DIV/0!</v>
      </c>
    </row>
    <row r="32" spans="1:12" ht="16.5" customHeight="1" x14ac:dyDescent="0.25">
      <c r="A32" s="3"/>
      <c r="B32" s="4" t="s">
        <v>56</v>
      </c>
      <c r="C32" s="10">
        <f>SUM(C10:C31)</f>
        <v>210909431</v>
      </c>
      <c r="D32" s="10">
        <f>SUM(D10:D31)</f>
        <v>0</v>
      </c>
      <c r="E32" s="5">
        <f>(D32-C32)/C32*100</f>
        <v>-100</v>
      </c>
      <c r="F32" s="10">
        <f>SUM(F10:F31)</f>
        <v>98.931008922023977</v>
      </c>
      <c r="G32" s="10" t="e">
        <f>SUM(G10:G31)</f>
        <v>#DIV/0!</v>
      </c>
      <c r="H32" s="10">
        <f>SUM(H10:H31)</f>
        <v>57020810</v>
      </c>
      <c r="I32" s="10">
        <f>SUM(I10:I31)</f>
        <v>0</v>
      </c>
      <c r="J32" s="5">
        <f>(I32-H32)/H32*100</f>
        <v>-100</v>
      </c>
      <c r="K32" s="10">
        <f>SUM(K10:K31)</f>
        <v>100</v>
      </c>
      <c r="L32" s="26" t="e">
        <f>SUM(L10:L31)</f>
        <v>#DIV/0!</v>
      </c>
    </row>
    <row r="33" spans="1:12" x14ac:dyDescent="0.25">
      <c r="A33" s="18"/>
      <c r="B33" s="18"/>
      <c r="C33" s="19"/>
      <c r="D33" s="19"/>
      <c r="E33" s="18"/>
      <c r="F33" s="18"/>
      <c r="G33" s="18"/>
      <c r="H33" s="18"/>
      <c r="I33" s="18"/>
      <c r="J33" s="18"/>
      <c r="K33" s="18"/>
      <c r="L33" s="18"/>
    </row>
    <row r="34" spans="1:12" x14ac:dyDescent="0.25">
      <c r="A34" s="18"/>
      <c r="C34" s="20"/>
      <c r="D34" s="20"/>
      <c r="E34" s="21"/>
      <c r="F34" s="21"/>
      <c r="G34" s="21"/>
      <c r="H34" s="20"/>
      <c r="I34" s="20"/>
      <c r="J34" s="18"/>
      <c r="K34" s="18"/>
      <c r="L34" s="18"/>
    </row>
    <row r="35" spans="1:12" x14ac:dyDescent="0.25">
      <c r="A35" s="18"/>
      <c r="B35" s="49" t="s">
        <v>69</v>
      </c>
      <c r="C35" s="13"/>
      <c r="D35" s="23"/>
      <c r="E35" s="21"/>
      <c r="F35" s="21"/>
      <c r="G35" s="21"/>
      <c r="H35" s="20"/>
      <c r="I35" s="20"/>
      <c r="J35" s="18"/>
      <c r="K35" s="18"/>
      <c r="L35" s="18"/>
    </row>
    <row r="36" spans="1:12" x14ac:dyDescent="0.25">
      <c r="A36" s="18"/>
      <c r="B36" s="18"/>
      <c r="C36" s="9"/>
      <c r="D36" s="9"/>
      <c r="E36" s="6"/>
      <c r="F36" s="6"/>
      <c r="G36" s="21"/>
      <c r="H36" s="9"/>
      <c r="I36" s="9"/>
      <c r="J36" s="18"/>
      <c r="K36" s="18"/>
      <c r="L36" s="18"/>
    </row>
    <row r="37" spans="1:12" x14ac:dyDescent="0.25">
      <c r="A37" s="18"/>
      <c r="B37" s="18"/>
      <c r="C37" s="22"/>
      <c r="D37" s="24"/>
      <c r="E37" s="14"/>
      <c r="F37" s="14"/>
      <c r="G37" s="21"/>
      <c r="H37" s="21"/>
      <c r="I37" s="21"/>
      <c r="J37" s="18"/>
      <c r="K37" s="18"/>
      <c r="L37" s="18"/>
    </row>
    <row r="38" spans="1:12" x14ac:dyDescent="0.25">
      <c r="A38" s="18"/>
      <c r="B38" s="17"/>
      <c r="C38" s="9"/>
      <c r="D38" s="9"/>
      <c r="E38" s="6"/>
      <c r="F38" s="6"/>
      <c r="G38" s="21"/>
      <c r="H38" s="20"/>
      <c r="I38" s="20"/>
      <c r="J38" s="18"/>
      <c r="K38" s="18"/>
      <c r="L38" s="18"/>
    </row>
    <row r="39" spans="1:12" x14ac:dyDescent="0.25">
      <c r="A39" s="18"/>
      <c r="B39" s="41"/>
    </row>
    <row r="40" spans="1:12" x14ac:dyDescent="0.25">
      <c r="A40" s="18"/>
      <c r="B40" s="41"/>
    </row>
    <row r="41" spans="1:12" x14ac:dyDescent="0.25">
      <c r="A41" s="18"/>
      <c r="B41" s="41"/>
    </row>
    <row r="42" spans="1:12" x14ac:dyDescent="0.25">
      <c r="A42" s="18"/>
      <c r="B42" s="41"/>
    </row>
    <row r="43" spans="1:12" x14ac:dyDescent="0.25">
      <c r="A43" s="18"/>
      <c r="B43" s="41"/>
      <c r="C43" s="41"/>
      <c r="D43" s="18"/>
      <c r="E43" s="18"/>
      <c r="F43" s="18"/>
      <c r="G43" s="18"/>
    </row>
    <row r="44" spans="1:12" x14ac:dyDescent="0.25">
      <c r="A44" s="18"/>
      <c r="B44" s="41"/>
      <c r="C44" s="41"/>
      <c r="D44" s="18"/>
      <c r="E44" s="18"/>
      <c r="F44" s="18"/>
      <c r="G44" s="18"/>
    </row>
    <row r="45" spans="1:12" x14ac:dyDescent="0.25">
      <c r="A45" s="18"/>
      <c r="B45" s="41"/>
      <c r="C45" s="41"/>
      <c r="D45" s="18"/>
      <c r="E45" s="18"/>
      <c r="F45" s="18"/>
      <c r="G45" s="18"/>
    </row>
    <row r="46" spans="1:12" x14ac:dyDescent="0.25">
      <c r="A46" s="18"/>
      <c r="B46" s="18"/>
      <c r="C46" s="18"/>
      <c r="D46" s="18"/>
      <c r="E46" s="18"/>
      <c r="F46" s="18"/>
      <c r="G46" s="18"/>
    </row>
    <row r="47" spans="1:12" x14ac:dyDescent="0.25">
      <c r="A47" s="16"/>
      <c r="B47" s="16"/>
      <c r="C47" s="16"/>
      <c r="D47" s="16"/>
      <c r="E47" s="16"/>
      <c r="F47" s="16"/>
      <c r="G47" s="16"/>
    </row>
    <row r="48" spans="1:12" x14ac:dyDescent="0.25">
      <c r="A48" s="16"/>
      <c r="B48" s="16"/>
      <c r="C48" s="16"/>
      <c r="D48" s="16"/>
      <c r="E48" s="16"/>
      <c r="F48" s="16"/>
      <c r="G48" s="16"/>
    </row>
    <row r="49" spans="1:12" x14ac:dyDescent="0.25">
      <c r="A49" s="16"/>
      <c r="B49" s="16"/>
      <c r="C49" s="16"/>
      <c r="D49" s="16"/>
      <c r="E49" s="16"/>
      <c r="F49" s="16"/>
      <c r="G49" s="16"/>
    </row>
    <row r="50" spans="1:12" x14ac:dyDescent="0.25">
      <c r="A50" s="16"/>
      <c r="B50" s="16"/>
      <c r="C50" s="16"/>
      <c r="D50" s="16"/>
      <c r="E50" s="16"/>
      <c r="F50" s="16"/>
      <c r="G50" s="16"/>
    </row>
    <row r="51" spans="1:12" x14ac:dyDescent="0.25">
      <c r="A51" s="16"/>
      <c r="B51" s="16"/>
      <c r="C51" s="16"/>
      <c r="D51" s="16"/>
      <c r="E51" s="16"/>
      <c r="F51" s="16"/>
      <c r="G51" s="16"/>
    </row>
    <row r="52" spans="1:12" x14ac:dyDescent="0.25">
      <c r="A52" s="16"/>
      <c r="B52" s="43"/>
      <c r="C52" s="6"/>
      <c r="D52" s="6"/>
      <c r="E52" s="40"/>
      <c r="F52" s="41"/>
      <c r="G52" s="41"/>
      <c r="H52" s="16"/>
      <c r="I52" s="16"/>
      <c r="J52" s="16"/>
      <c r="K52" s="16"/>
      <c r="L52" s="16"/>
    </row>
    <row r="53" spans="1:12" x14ac:dyDescent="0.25">
      <c r="A53" s="16"/>
      <c r="B53" s="43"/>
      <c r="C53" s="6"/>
      <c r="D53" s="6"/>
      <c r="E53" s="40"/>
      <c r="F53" s="41"/>
      <c r="G53" s="41"/>
      <c r="H53" s="16"/>
      <c r="I53" s="16"/>
      <c r="J53" s="16"/>
      <c r="K53" s="16"/>
      <c r="L53" s="16"/>
    </row>
    <row r="54" spans="1:12" x14ac:dyDescent="0.25">
      <c r="A54" s="16"/>
      <c r="B54" s="43"/>
      <c r="C54" s="6"/>
      <c r="D54" s="6"/>
      <c r="E54" s="40"/>
      <c r="F54" s="41"/>
      <c r="G54" s="41"/>
      <c r="H54" s="16"/>
      <c r="I54" s="16"/>
      <c r="J54" s="16"/>
      <c r="K54" s="16"/>
      <c r="L54" s="16"/>
    </row>
    <row r="55" spans="1:12" x14ac:dyDescent="0.25">
      <c r="A55" s="16"/>
      <c r="B55" s="43"/>
      <c r="C55" s="6"/>
      <c r="D55" s="6"/>
      <c r="E55" s="40"/>
      <c r="F55" s="41"/>
      <c r="G55" s="41"/>
      <c r="H55" s="16"/>
      <c r="I55" s="16"/>
      <c r="J55" s="16"/>
      <c r="K55" s="16"/>
      <c r="L55" s="16"/>
    </row>
    <row r="56" spans="1:12" x14ac:dyDescent="0.25">
      <c r="A56" s="16"/>
      <c r="B56" s="43"/>
      <c r="C56" s="6"/>
      <c r="D56" s="6"/>
      <c r="E56" s="40"/>
      <c r="F56" s="41"/>
      <c r="G56" s="41"/>
      <c r="H56" s="16"/>
      <c r="I56" s="16"/>
      <c r="J56" s="16"/>
      <c r="K56" s="16"/>
      <c r="L56" s="16"/>
    </row>
    <row r="57" spans="1:12" x14ac:dyDescent="0.25">
      <c r="A57" s="16"/>
      <c r="B57" s="43"/>
      <c r="C57" s="6"/>
      <c r="D57" s="6"/>
      <c r="E57" s="40"/>
      <c r="F57" s="41"/>
      <c r="G57" s="41"/>
      <c r="H57" s="16"/>
      <c r="I57" s="16"/>
      <c r="J57" s="16"/>
      <c r="K57" s="16"/>
      <c r="L57" s="16"/>
    </row>
    <row r="58" spans="1:12" x14ac:dyDescent="0.25">
      <c r="A58" s="16"/>
      <c r="B58" s="43"/>
      <c r="C58" s="6"/>
      <c r="D58" s="6"/>
      <c r="E58" s="40"/>
      <c r="F58" s="41"/>
      <c r="G58" s="41"/>
      <c r="H58" s="16"/>
      <c r="I58" s="16"/>
      <c r="J58" s="16"/>
      <c r="K58" s="16"/>
      <c r="L58" s="16"/>
    </row>
    <row r="59" spans="1:12" x14ac:dyDescent="0.25">
      <c r="A59" s="16"/>
      <c r="B59" s="43"/>
      <c r="C59" s="6"/>
      <c r="D59" s="6"/>
      <c r="E59" s="44"/>
      <c r="F59" s="18"/>
      <c r="G59" s="18"/>
      <c r="H59" s="16"/>
      <c r="I59" s="16"/>
      <c r="J59" s="16"/>
      <c r="K59" s="16"/>
      <c r="L59" s="16"/>
    </row>
    <row r="60" spans="1:12" x14ac:dyDescent="0.25">
      <c r="A60" s="16"/>
      <c r="B60" s="43"/>
      <c r="C60" s="6"/>
      <c r="D60" s="6"/>
      <c r="E60" s="18"/>
      <c r="F60" s="18"/>
      <c r="G60" s="18"/>
      <c r="H60" s="16"/>
      <c r="I60" s="16"/>
      <c r="J60" s="16"/>
      <c r="K60" s="16"/>
      <c r="L60" s="16"/>
    </row>
    <row r="61" spans="1:12" x14ac:dyDescent="0.25">
      <c r="A61" s="16"/>
      <c r="B61" s="43"/>
      <c r="C61" s="6"/>
      <c r="D61" s="6"/>
      <c r="E61" s="18"/>
      <c r="F61" s="18"/>
      <c r="G61" s="18"/>
      <c r="H61" s="16"/>
      <c r="I61" s="16"/>
      <c r="J61" s="16"/>
      <c r="K61" s="16"/>
      <c r="L61" s="16"/>
    </row>
    <row r="62" spans="1:12" x14ac:dyDescent="0.25">
      <c r="A62" s="16"/>
      <c r="B62" s="43"/>
      <c r="C62" s="6"/>
      <c r="D62" s="6"/>
      <c r="E62" s="18"/>
      <c r="F62" s="18"/>
      <c r="G62" s="18"/>
      <c r="H62" s="16"/>
      <c r="I62" s="16"/>
      <c r="J62" s="16"/>
      <c r="K62" s="16"/>
      <c r="L62" s="16"/>
    </row>
    <row r="63" spans="1:12" x14ac:dyDescent="0.25">
      <c r="A63" s="16"/>
      <c r="B63" s="43"/>
      <c r="C63" s="6"/>
      <c r="D63" s="6"/>
      <c r="E63" s="18"/>
      <c r="F63" s="18"/>
      <c r="G63" s="18"/>
      <c r="H63" s="16"/>
      <c r="I63" s="16"/>
      <c r="J63" s="16"/>
      <c r="K63" s="16"/>
      <c r="L63" s="16"/>
    </row>
    <row r="64" spans="1:12" x14ac:dyDescent="0.25">
      <c r="A64" s="16"/>
      <c r="B64" s="43"/>
      <c r="C64" s="6"/>
      <c r="D64" s="6"/>
      <c r="E64" s="18"/>
      <c r="F64" s="18"/>
      <c r="G64" s="18"/>
      <c r="H64" s="16"/>
      <c r="I64" s="16"/>
      <c r="J64" s="16"/>
      <c r="K64" s="16"/>
      <c r="L64" s="16"/>
    </row>
    <row r="65" spans="1:12" x14ac:dyDescent="0.25">
      <c r="A65" s="16"/>
      <c r="B65" s="44"/>
      <c r="C65" s="18"/>
      <c r="D65" s="18"/>
      <c r="E65" s="18"/>
      <c r="F65" s="18"/>
      <c r="G65" s="18"/>
      <c r="H65" s="16"/>
      <c r="I65" s="16"/>
      <c r="J65" s="16"/>
      <c r="K65" s="16"/>
      <c r="L65" s="16"/>
    </row>
    <row r="66" spans="1:12" x14ac:dyDescent="0.25">
      <c r="A66" s="16"/>
      <c r="B66" s="42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1:12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1:12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1:12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2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1:12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1:12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1:12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1:12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1:12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12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2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12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12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1:12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1:12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1:12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1:12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1:12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1:12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1:12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1:12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1:12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1:12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1:12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1:12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1:12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1:12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1:12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1:12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1:12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1:12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</row>
    <row r="129" spans="1:12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</row>
    <row r="130" spans="1:12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</row>
    <row r="131" spans="1:12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</row>
    <row r="132" spans="1:12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</row>
    <row r="133" spans="1:12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</row>
    <row r="134" spans="1:12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</row>
    <row r="135" spans="1:12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</row>
    <row r="136" spans="1:12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</row>
    <row r="137" spans="1:12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</row>
    <row r="138" spans="1:12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</row>
    <row r="139" spans="1:12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</row>
    <row r="140" spans="1:12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</row>
    <row r="141" spans="1:12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</row>
    <row r="142" spans="1:12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</row>
    <row r="143" spans="1:12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</row>
    <row r="144" spans="1:12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</row>
    <row r="145" spans="1:12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</row>
    <row r="146" spans="1:12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</row>
    <row r="147" spans="1:12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</row>
    <row r="148" spans="1:12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</row>
    <row r="149" spans="1:12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</row>
    <row r="150" spans="1:12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</row>
    <row r="151" spans="1:12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</row>
    <row r="152" spans="1:12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</row>
    <row r="153" spans="1:12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</row>
    <row r="154" spans="1:12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</row>
    <row r="155" spans="1:12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</row>
    <row r="156" spans="1:12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</row>
    <row r="157" spans="1:12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</row>
    <row r="158" spans="1:12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</row>
    <row r="159" spans="1:12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</row>
    <row r="160" spans="1:12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</row>
    <row r="161" spans="1:12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</row>
    <row r="162" spans="1:12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</row>
    <row r="163" spans="1:12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</row>
    <row r="164" spans="1:12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</row>
    <row r="165" spans="1:12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</row>
    <row r="166" spans="1:12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</row>
    <row r="167" spans="1:12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</row>
    <row r="168" spans="1:12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</row>
    <row r="169" spans="1:12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1:12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</row>
    <row r="171" spans="1:12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</row>
    <row r="172" spans="1:12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</row>
    <row r="173" spans="1:12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</row>
    <row r="174" spans="1:12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</row>
    <row r="175" spans="1:12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</row>
    <row r="176" spans="1:12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</row>
    <row r="177" spans="1:12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</row>
    <row r="178" spans="1:12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</row>
    <row r="179" spans="1:12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</row>
    <row r="180" spans="1:12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</row>
    <row r="181" spans="1:12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</row>
    <row r="182" spans="1:12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</row>
    <row r="183" spans="1:12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</row>
    <row r="184" spans="1:12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</row>
    <row r="185" spans="1:12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</row>
    <row r="186" spans="1:12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</row>
    <row r="187" spans="1:12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</row>
    <row r="188" spans="1:12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</row>
    <row r="189" spans="1:12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</row>
    <row r="190" spans="1:12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</row>
    <row r="191" spans="1:12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</row>
    <row r="192" spans="1:12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</row>
    <row r="193" spans="1:12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</row>
    <row r="194" spans="1:12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</row>
    <row r="195" spans="1:12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</row>
    <row r="196" spans="1:12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</row>
    <row r="197" spans="1:12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</row>
    <row r="198" spans="1:12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</row>
    <row r="199" spans="1:12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</row>
    <row r="200" spans="1:12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</row>
    <row r="201" spans="1:12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</row>
    <row r="202" spans="1:12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</row>
    <row r="203" spans="1:12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</row>
    <row r="204" spans="1:12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</row>
    <row r="205" spans="1:12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</row>
    <row r="206" spans="1:12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</row>
    <row r="207" spans="1:12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</row>
    <row r="208" spans="1:12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</row>
    <row r="209" spans="1:12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</row>
    <row r="210" spans="1:12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</row>
    <row r="211" spans="1:12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</row>
    <row r="212" spans="1:12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</row>
    <row r="213" spans="1:12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</row>
    <row r="214" spans="1:12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</row>
    <row r="215" spans="1:12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</row>
    <row r="216" spans="1:12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</row>
    <row r="217" spans="1:12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</row>
    <row r="218" spans="1:12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</row>
    <row r="219" spans="1:12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</row>
    <row r="220" spans="1:12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</row>
    <row r="221" spans="1:12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</row>
    <row r="222" spans="1:12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</row>
    <row r="223" spans="1:12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</row>
    <row r="224" spans="1:12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</row>
    <row r="225" spans="1:12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</row>
    <row r="226" spans="1:12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</row>
    <row r="227" spans="1:12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</row>
    <row r="228" spans="1:12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</row>
    <row r="229" spans="1:12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</row>
    <row r="230" spans="1:12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</row>
    <row r="231" spans="1:12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</row>
    <row r="232" spans="1:12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</row>
    <row r="233" spans="1:12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</row>
    <row r="234" spans="1:12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</row>
    <row r="235" spans="1:12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</row>
    <row r="236" spans="1:12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</row>
    <row r="237" spans="1:12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</row>
    <row r="238" spans="1:12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</row>
    <row r="239" spans="1:12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</row>
    <row r="240" spans="1:12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</row>
    <row r="241" spans="1:12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</row>
    <row r="242" spans="1:12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</row>
    <row r="243" spans="1:12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</row>
    <row r="244" spans="1:12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</row>
    <row r="245" spans="1:12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</row>
    <row r="246" spans="1:12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68" t="s">
        <v>62</v>
      </c>
      <c r="I5" s="68"/>
    </row>
    <row r="6" spans="1:14" ht="15" customHeight="1" x14ac:dyDescent="0.25">
      <c r="C6" s="2"/>
      <c r="D6" s="2"/>
      <c r="I6" s="2"/>
      <c r="J6" s="2"/>
    </row>
    <row r="7" spans="1:14" ht="15" customHeight="1" thickBot="1" x14ac:dyDescent="0.3"/>
    <row r="8" spans="1:14" ht="24.75" customHeight="1" x14ac:dyDescent="0.25">
      <c r="A8" s="84" t="s">
        <v>59</v>
      </c>
      <c r="B8" s="87" t="s">
        <v>10</v>
      </c>
      <c r="C8" s="80" t="s">
        <v>78</v>
      </c>
      <c r="D8" s="80"/>
      <c r="E8" s="80" t="s">
        <v>77</v>
      </c>
      <c r="F8" s="80"/>
      <c r="G8" s="80" t="s">
        <v>79</v>
      </c>
      <c r="H8" s="80"/>
      <c r="I8" s="80" t="s">
        <v>78</v>
      </c>
      <c r="J8" s="80"/>
      <c r="K8" s="80" t="s">
        <v>77</v>
      </c>
      <c r="L8" s="80"/>
      <c r="M8" s="80" t="s">
        <v>79</v>
      </c>
      <c r="N8" s="81"/>
    </row>
    <row r="9" spans="1:14" s="27" customFormat="1" ht="21.75" customHeight="1" x14ac:dyDescent="0.25">
      <c r="A9" s="85"/>
      <c r="B9" s="82"/>
      <c r="C9" s="82" t="s">
        <v>82</v>
      </c>
      <c r="D9" s="82"/>
      <c r="E9" s="82" t="s">
        <v>82</v>
      </c>
      <c r="F9" s="82"/>
      <c r="G9" s="82" t="s">
        <v>82</v>
      </c>
      <c r="H9" s="82"/>
      <c r="I9" s="82" t="s">
        <v>83</v>
      </c>
      <c r="J9" s="82"/>
      <c r="K9" s="82" t="s">
        <v>83</v>
      </c>
      <c r="L9" s="82"/>
      <c r="M9" s="82" t="s">
        <v>83</v>
      </c>
      <c r="N9" s="83"/>
    </row>
    <row r="10" spans="1:14" ht="18.75" customHeight="1" thickBot="1" x14ac:dyDescent="0.3">
      <c r="A10" s="86"/>
      <c r="B10" s="88"/>
      <c r="C10" s="67" t="s">
        <v>26</v>
      </c>
      <c r="D10" s="65" t="s">
        <v>76</v>
      </c>
      <c r="E10" s="67" t="s">
        <v>26</v>
      </c>
      <c r="F10" s="65" t="s">
        <v>76</v>
      </c>
      <c r="G10" s="67" t="s">
        <v>26</v>
      </c>
      <c r="H10" s="74" t="s">
        <v>76</v>
      </c>
      <c r="I10" s="67" t="s">
        <v>26</v>
      </c>
      <c r="J10" s="74" t="s">
        <v>76</v>
      </c>
      <c r="K10" s="67" t="s">
        <v>26</v>
      </c>
      <c r="L10" s="74" t="s">
        <v>76</v>
      </c>
      <c r="M10" s="67" t="s">
        <v>26</v>
      </c>
      <c r="N10" s="66" t="s">
        <v>76</v>
      </c>
    </row>
    <row r="11" spans="1:14" ht="16.5" customHeight="1" x14ac:dyDescent="0.25">
      <c r="A11" s="15" t="s">
        <v>27</v>
      </c>
      <c r="B11" s="7" t="s">
        <v>63</v>
      </c>
      <c r="C11" s="61">
        <v>11774696</v>
      </c>
      <c r="D11" s="71">
        <f>C11/C22*100</f>
        <v>15.434072642970783</v>
      </c>
      <c r="E11" s="61">
        <v>1981239</v>
      </c>
      <c r="F11" s="28">
        <f>E11/E22*100</f>
        <v>7.2960671171932567</v>
      </c>
      <c r="G11" s="61">
        <f>C11+E11</f>
        <v>13755935</v>
      </c>
      <c r="H11" s="70">
        <f>G11/G22*100</f>
        <v>13.297804054682405</v>
      </c>
      <c r="I11" s="61">
        <v>14600755</v>
      </c>
      <c r="J11" s="71">
        <f>I11/I22*100</f>
        <v>15.891239494053016</v>
      </c>
      <c r="K11" s="61">
        <v>1562245</v>
      </c>
      <c r="L11" s="28">
        <f>K11/K22*100</f>
        <v>5.8343238675754936</v>
      </c>
      <c r="M11" s="61">
        <f>I11+K11</f>
        <v>16163000</v>
      </c>
      <c r="N11" s="70">
        <f>M11/M22*100</f>
        <v>13.621722305622274</v>
      </c>
    </row>
    <row r="12" spans="1:14" ht="16.5" customHeight="1" x14ac:dyDescent="0.25">
      <c r="A12" s="15" t="s">
        <v>28</v>
      </c>
      <c r="B12" s="7" t="s">
        <v>90</v>
      </c>
      <c r="C12" s="61">
        <v>13331432</v>
      </c>
      <c r="D12" s="71">
        <f>C12/C22*100</f>
        <v>17.474615898603691</v>
      </c>
      <c r="E12" s="61">
        <v>0</v>
      </c>
      <c r="F12" s="28">
        <f>E12/E22*100</f>
        <v>0</v>
      </c>
      <c r="G12" s="61">
        <f>C12+E12+0.4</f>
        <v>13331432.4</v>
      </c>
      <c r="H12" s="70">
        <f>G12/G22*100</f>
        <v>12.887439190679833</v>
      </c>
      <c r="I12" s="61">
        <v>18167040</v>
      </c>
      <c r="J12" s="71">
        <f>I12/I22*100</f>
        <v>19.772729803221882</v>
      </c>
      <c r="K12" s="61">
        <v>0</v>
      </c>
      <c r="L12" s="28">
        <f>K12/K22*100</f>
        <v>0</v>
      </c>
      <c r="M12" s="61">
        <f>I12+K12+0.4</f>
        <v>18167040.399999999</v>
      </c>
      <c r="N12" s="70">
        <f>M12/M22*100</f>
        <v>15.310671251860484</v>
      </c>
    </row>
    <row r="13" spans="1:14" ht="16.5" customHeight="1" x14ac:dyDescent="0.25">
      <c r="A13" s="15" t="s">
        <v>29</v>
      </c>
      <c r="B13" s="7" t="s">
        <v>1</v>
      </c>
      <c r="C13" s="61">
        <v>3015864</v>
      </c>
      <c r="D13" s="71">
        <f>C13/C22*100</f>
        <v>3.9531435934584165</v>
      </c>
      <c r="E13" s="61">
        <v>0</v>
      </c>
      <c r="F13" s="28">
        <f>E13/E22*100</f>
        <v>0</v>
      </c>
      <c r="G13" s="61">
        <f t="shared" ref="G13:G21" si="0">C13+E13</f>
        <v>3015864</v>
      </c>
      <c r="H13" s="70">
        <f>G13/G22*100</f>
        <v>2.9154229449012878</v>
      </c>
      <c r="I13" s="61">
        <v>4113504</v>
      </c>
      <c r="J13" s="71">
        <f>I13/I22*100</f>
        <v>4.4770751391791084</v>
      </c>
      <c r="K13" s="61">
        <v>0</v>
      </c>
      <c r="L13" s="28">
        <f>K13/K22*100</f>
        <v>0</v>
      </c>
      <c r="M13" s="61">
        <f t="shared" ref="M13:M21" si="1">I13+K13</f>
        <v>4113504</v>
      </c>
      <c r="N13" s="70">
        <f>M13/M22*100</f>
        <v>3.4667456036049273</v>
      </c>
    </row>
    <row r="14" spans="1:14" x14ac:dyDescent="0.25">
      <c r="A14" s="15" t="s">
        <v>30</v>
      </c>
      <c r="B14" s="7" t="s">
        <v>91</v>
      </c>
      <c r="C14" s="61">
        <v>1994048</v>
      </c>
      <c r="D14" s="71">
        <f>C14/C22*100</f>
        <v>2.6137644390624275</v>
      </c>
      <c r="E14" s="61">
        <v>0</v>
      </c>
      <c r="F14" s="28">
        <f>E14/E22*100</f>
        <v>0</v>
      </c>
      <c r="G14" s="61">
        <f t="shared" si="0"/>
        <v>1994048</v>
      </c>
      <c r="H14" s="70">
        <f>G14/G22*100</f>
        <v>1.9276377490611392</v>
      </c>
      <c r="I14" s="61">
        <v>0</v>
      </c>
      <c r="J14" s="71">
        <f>I14/I22*100</f>
        <v>0</v>
      </c>
      <c r="K14" s="61">
        <v>0</v>
      </c>
      <c r="L14" s="28">
        <f>K14/K22*100</f>
        <v>0</v>
      </c>
      <c r="M14" s="61">
        <f t="shared" si="1"/>
        <v>0</v>
      </c>
      <c r="N14" s="70">
        <f>M14/M22*100</f>
        <v>0</v>
      </c>
    </row>
    <row r="15" spans="1:14" ht="16.5" customHeight="1" x14ac:dyDescent="0.25">
      <c r="A15" s="15" t="s">
        <v>31</v>
      </c>
      <c r="B15" s="7" t="s">
        <v>2</v>
      </c>
      <c r="C15" s="61">
        <v>6658787</v>
      </c>
      <c r="D15" s="71">
        <f>C15/C22*100</f>
        <v>8.7282255331321927</v>
      </c>
      <c r="E15" s="61">
        <v>867781</v>
      </c>
      <c r="F15" s="28">
        <f>E15/E22*100</f>
        <v>3.1956712032344821</v>
      </c>
      <c r="G15" s="61">
        <f t="shared" si="0"/>
        <v>7526568</v>
      </c>
      <c r="H15" s="70">
        <f>G15/G22*100</f>
        <v>7.2759013813486941</v>
      </c>
      <c r="I15" s="61">
        <v>7669377</v>
      </c>
      <c r="J15" s="71">
        <f>I15/I22*100</f>
        <v>8.3472331860360551</v>
      </c>
      <c r="K15" s="61">
        <v>1498692</v>
      </c>
      <c r="L15" s="28">
        <f>K15/K22*100</f>
        <v>5.5969803108631817</v>
      </c>
      <c r="M15" s="61">
        <f t="shared" si="1"/>
        <v>9168069</v>
      </c>
      <c r="N15" s="70">
        <f>M15/M22*100</f>
        <v>7.7265909791984217</v>
      </c>
    </row>
    <row r="16" spans="1:14" ht="16.5" customHeight="1" x14ac:dyDescent="0.25">
      <c r="A16" s="15" t="s">
        <v>32</v>
      </c>
      <c r="B16" s="7" t="s">
        <v>3</v>
      </c>
      <c r="C16" s="61">
        <v>11473930</v>
      </c>
      <c r="D16" s="71">
        <f>C16/C22*100</f>
        <v>15.039833650088442</v>
      </c>
      <c r="E16" s="61">
        <v>0</v>
      </c>
      <c r="F16" s="28">
        <f>E16/E22*100</f>
        <v>0</v>
      </c>
      <c r="G16" s="61">
        <f t="shared" si="0"/>
        <v>11473930</v>
      </c>
      <c r="H16" s="70">
        <f>G16/G22*100</f>
        <v>11.091799494337687</v>
      </c>
      <c r="I16" s="61">
        <v>13510633</v>
      </c>
      <c r="J16" s="71">
        <f>I16/I22*100</f>
        <v>14.704767302735783</v>
      </c>
      <c r="K16" s="61">
        <v>0</v>
      </c>
      <c r="L16" s="28">
        <f>K16/K22*100</f>
        <v>0</v>
      </c>
      <c r="M16" s="61">
        <f t="shared" si="1"/>
        <v>13510633</v>
      </c>
      <c r="N16" s="70">
        <f>M16/M22*100</f>
        <v>11.386381915435029</v>
      </c>
    </row>
    <row r="17" spans="1:14" ht="16.5" customHeight="1" x14ac:dyDescent="0.25">
      <c r="A17" s="15" t="s">
        <v>33</v>
      </c>
      <c r="B17" s="7" t="s">
        <v>4</v>
      </c>
      <c r="C17" s="61">
        <v>3589878</v>
      </c>
      <c r="D17" s="71">
        <f>C17/C22*100</f>
        <v>4.7055514496002839</v>
      </c>
      <c r="E17" s="61">
        <v>5606612</v>
      </c>
      <c r="F17" s="28">
        <f>E17/E22*100</f>
        <v>20.64678590117655</v>
      </c>
      <c r="G17" s="61">
        <f t="shared" si="0"/>
        <v>9196490</v>
      </c>
      <c r="H17" s="70">
        <f>G17/G22*100</f>
        <v>8.8902079001424621</v>
      </c>
      <c r="I17" s="61">
        <v>3909106</v>
      </c>
      <c r="J17" s="71">
        <f>I17/I22*100</f>
        <v>4.2546114672590294</v>
      </c>
      <c r="K17" s="61">
        <v>5048739</v>
      </c>
      <c r="L17" s="28">
        <f>K17/K22*100</f>
        <v>18.854903327492952</v>
      </c>
      <c r="M17" s="61">
        <f t="shared" si="1"/>
        <v>8957845</v>
      </c>
      <c r="N17" s="70">
        <f>M17/M22*100</f>
        <v>7.5494200981752746</v>
      </c>
    </row>
    <row r="18" spans="1:14" ht="16.5" customHeight="1" x14ac:dyDescent="0.25">
      <c r="A18" s="15" t="s">
        <v>34</v>
      </c>
      <c r="B18" s="7" t="s">
        <v>5</v>
      </c>
      <c r="C18" s="61">
        <v>11290708</v>
      </c>
      <c r="D18" s="71">
        <f>C18/C22*100</f>
        <v>14.799669347095787</v>
      </c>
      <c r="E18" s="61">
        <v>714534</v>
      </c>
      <c r="F18" s="28">
        <f>E18/E22*100</f>
        <v>2.6313271753264327</v>
      </c>
      <c r="G18" s="61">
        <f t="shared" si="0"/>
        <v>12005242</v>
      </c>
      <c r="H18" s="70">
        <f>G18/G22*100</f>
        <v>11.605416552567565</v>
      </c>
      <c r="I18" s="61">
        <v>13046035</v>
      </c>
      <c r="J18" s="71">
        <f>I18/I22*100</f>
        <v>14.199105911495533</v>
      </c>
      <c r="K18" s="61">
        <v>763568</v>
      </c>
      <c r="L18" s="28">
        <f>K18/K22*100</f>
        <v>2.8516033060863593</v>
      </c>
      <c r="M18" s="61">
        <f t="shared" si="1"/>
        <v>13809603</v>
      </c>
      <c r="N18" s="70">
        <f>M18/M22*100</f>
        <v>11.63834543196735</v>
      </c>
    </row>
    <row r="19" spans="1:14" ht="16.5" customHeight="1" x14ac:dyDescent="0.25">
      <c r="A19" s="15" t="s">
        <v>35</v>
      </c>
      <c r="B19" s="7" t="s">
        <v>6</v>
      </c>
      <c r="C19" s="61">
        <v>6679425</v>
      </c>
      <c r="D19" s="71">
        <f>C19/C22*100</f>
        <v>8.7552774749577509</v>
      </c>
      <c r="E19" s="61">
        <v>4036358</v>
      </c>
      <c r="F19" s="28">
        <f>E19/E22*100</f>
        <v>14.864203095648703</v>
      </c>
      <c r="G19" s="61">
        <f t="shared" si="0"/>
        <v>10715783</v>
      </c>
      <c r="H19" s="70">
        <f>G19/G22*100</f>
        <v>10.358902003135141</v>
      </c>
      <c r="I19" s="61">
        <v>9638207</v>
      </c>
      <c r="J19" s="71">
        <f>I19/I22*100</f>
        <v>10.490077789145715</v>
      </c>
      <c r="K19" s="61">
        <v>4396046</v>
      </c>
      <c r="L19" s="28">
        <f>K19/K22*100</f>
        <v>16.417371219469278</v>
      </c>
      <c r="M19" s="61">
        <f t="shared" si="1"/>
        <v>14034253</v>
      </c>
      <c r="N19" s="70">
        <f>M19/M22*100</f>
        <v>11.827674140496585</v>
      </c>
    </row>
    <row r="20" spans="1:14" ht="16.5" customHeight="1" x14ac:dyDescent="0.25">
      <c r="A20" s="15" t="s">
        <v>36</v>
      </c>
      <c r="B20" s="7" t="s">
        <v>7</v>
      </c>
      <c r="C20" s="61">
        <v>6231735</v>
      </c>
      <c r="D20" s="71">
        <f>C20/C22*100</f>
        <v>8.1684529844119567</v>
      </c>
      <c r="E20" s="61">
        <v>7127078</v>
      </c>
      <c r="F20" s="28">
        <f>E20/E22*100</f>
        <v>26.246020514168904</v>
      </c>
      <c r="G20" s="61">
        <f t="shared" si="0"/>
        <v>13358813</v>
      </c>
      <c r="H20" s="70">
        <f>G20/G22*100</f>
        <v>12.913907900636637</v>
      </c>
      <c r="I20" s="61">
        <v>6837494</v>
      </c>
      <c r="J20" s="71">
        <f>I20/I22*100</f>
        <v>7.441824391488697</v>
      </c>
      <c r="K20" s="61">
        <v>6868148</v>
      </c>
      <c r="L20" s="28">
        <f>K20/K22*100</f>
        <v>25.649625892507828</v>
      </c>
      <c r="M20" s="61">
        <f t="shared" si="1"/>
        <v>13705642</v>
      </c>
      <c r="N20" s="70">
        <f>M20/M22*100</f>
        <v>11.550730021918794</v>
      </c>
    </row>
    <row r="21" spans="1:14" ht="16.5" customHeight="1" x14ac:dyDescent="0.25">
      <c r="A21" s="15" t="s">
        <v>37</v>
      </c>
      <c r="B21" s="7" t="s">
        <v>68</v>
      </c>
      <c r="C21" s="61">
        <v>249769</v>
      </c>
      <c r="D21" s="71">
        <f>C21/C22*100</f>
        <v>0.32739298661826766</v>
      </c>
      <c r="E21" s="61">
        <v>6821288</v>
      </c>
      <c r="F21" s="28">
        <f>E21/E22*100</f>
        <v>25.119924993251676</v>
      </c>
      <c r="G21" s="61">
        <f t="shared" si="0"/>
        <v>7071057</v>
      </c>
      <c r="H21" s="70">
        <f>G21/G22*100</f>
        <v>6.8355608285071439</v>
      </c>
      <c r="I21" s="61">
        <v>387120</v>
      </c>
      <c r="J21" s="71">
        <f>I21/I22*100</f>
        <v>0.4213355153851841</v>
      </c>
      <c r="K21" s="61">
        <v>6639358</v>
      </c>
      <c r="L21" s="28">
        <f>K21/K22*100</f>
        <v>24.795192076004909</v>
      </c>
      <c r="M21" s="61">
        <f t="shared" si="1"/>
        <v>7026478</v>
      </c>
      <c r="N21" s="70">
        <f>M21/M22*100</f>
        <v>5.9217182517208551</v>
      </c>
    </row>
    <row r="22" spans="1:14" ht="16.5" customHeight="1" x14ac:dyDescent="0.25">
      <c r="A22" s="3"/>
      <c r="B22" s="4" t="s">
        <v>56</v>
      </c>
      <c r="C22" s="10">
        <f>SUM(C11:C21)</f>
        <v>76290272</v>
      </c>
      <c r="D22" s="10">
        <f t="shared" ref="D22:H22" si="2">SUM(D11:D21)</f>
        <v>99.999999999999986</v>
      </c>
      <c r="E22" s="10">
        <f>SUM(E11:E21)</f>
        <v>27154890</v>
      </c>
      <c r="F22" s="26">
        <f t="shared" si="2"/>
        <v>100</v>
      </c>
      <c r="G22" s="10">
        <f t="shared" si="2"/>
        <v>103445162.40000001</v>
      </c>
      <c r="H22" s="26">
        <f t="shared" si="2"/>
        <v>100</v>
      </c>
      <c r="I22" s="10">
        <f>SUM(I11:I21)</f>
        <v>91879271</v>
      </c>
      <c r="J22" s="10">
        <f t="shared" ref="J22:N22" si="3">SUM(J11:J21)</f>
        <v>100</v>
      </c>
      <c r="K22" s="10">
        <f>SUM(K11:K21)</f>
        <v>26776796</v>
      </c>
      <c r="L22" s="26">
        <f t="shared" si="3"/>
        <v>100</v>
      </c>
      <c r="M22" s="10">
        <f t="shared" si="3"/>
        <v>118656067.40000001</v>
      </c>
      <c r="N22" s="73">
        <f t="shared" si="3"/>
        <v>100</v>
      </c>
    </row>
    <row r="23" spans="1:14" x14ac:dyDescent="0.25">
      <c r="A23" s="18"/>
      <c r="B23" s="18"/>
      <c r="C23" s="19"/>
      <c r="D23" s="18"/>
      <c r="E23" s="18"/>
      <c r="F23" s="18"/>
      <c r="G23" s="18"/>
      <c r="H23" s="18"/>
      <c r="I23" s="19"/>
      <c r="J23" s="18"/>
      <c r="K23" s="18"/>
      <c r="L23" s="18"/>
      <c r="M23" s="18"/>
      <c r="N23" s="18"/>
    </row>
    <row r="24" spans="1:14" x14ac:dyDescent="0.25">
      <c r="A24" s="18"/>
      <c r="C24" s="20"/>
      <c r="D24" s="21"/>
      <c r="E24" s="20"/>
      <c r="F24" s="18"/>
      <c r="G24" s="20"/>
      <c r="H24" s="18"/>
      <c r="I24" s="20"/>
      <c r="J24" s="21"/>
      <c r="K24" s="20"/>
      <c r="L24" s="18"/>
      <c r="M24" s="20"/>
      <c r="N24" s="18"/>
    </row>
    <row r="25" spans="1:14" x14ac:dyDescent="0.25">
      <c r="A25" s="18"/>
      <c r="B25" s="63" t="s">
        <v>81</v>
      </c>
      <c r="C25" s="23"/>
      <c r="D25" s="21"/>
      <c r="E25" s="20"/>
      <c r="F25" s="18"/>
      <c r="G25" s="20"/>
      <c r="H25" s="18"/>
      <c r="I25" s="23"/>
      <c r="J25" s="21"/>
      <c r="K25" s="20"/>
      <c r="L25" s="18"/>
      <c r="M25" s="20"/>
      <c r="N25" s="18"/>
    </row>
    <row r="26" spans="1:14" x14ac:dyDescent="0.25">
      <c r="A26" s="18"/>
      <c r="B26" s="63" t="s">
        <v>88</v>
      </c>
      <c r="C26" s="9"/>
      <c r="D26" s="21"/>
      <c r="E26" s="9"/>
      <c r="F26" s="18"/>
      <c r="G26" s="9"/>
      <c r="H26" s="18"/>
      <c r="I26" s="9"/>
      <c r="J26" s="21"/>
      <c r="K26" s="9"/>
      <c r="L26" s="18"/>
      <c r="M26" s="9"/>
      <c r="N26" s="18"/>
    </row>
    <row r="27" spans="1:14" x14ac:dyDescent="0.25">
      <c r="A27" s="18"/>
      <c r="B27" s="63" t="s">
        <v>89</v>
      </c>
      <c r="C27" s="24"/>
      <c r="D27" s="21"/>
      <c r="E27" s="21"/>
      <c r="F27" s="18"/>
      <c r="G27" s="21"/>
      <c r="H27" s="18"/>
      <c r="I27" s="24"/>
      <c r="J27" s="21"/>
      <c r="K27" s="21"/>
      <c r="L27" s="18"/>
      <c r="M27" s="21"/>
      <c r="N27" s="18"/>
    </row>
    <row r="28" spans="1:14" x14ac:dyDescent="0.25">
      <c r="A28" s="18"/>
      <c r="B28" s="17"/>
      <c r="C28" s="9"/>
      <c r="D28" s="21"/>
      <c r="E28" s="20"/>
      <c r="F28" s="18"/>
      <c r="G28" s="20"/>
      <c r="H28" s="18"/>
      <c r="I28" s="9"/>
      <c r="J28" s="21"/>
      <c r="K28" s="20"/>
      <c r="L28" s="18"/>
      <c r="M28" s="20"/>
      <c r="N28" s="18"/>
    </row>
    <row r="29" spans="1:14" x14ac:dyDescent="0.25">
      <c r="A29" s="18"/>
      <c r="B29" s="41"/>
      <c r="C29" s="54"/>
      <c r="D29" s="18"/>
      <c r="I29" s="54"/>
      <c r="J29" s="18"/>
    </row>
    <row r="30" spans="1:14" x14ac:dyDescent="0.25">
      <c r="A30" s="18"/>
      <c r="B30" s="41"/>
      <c r="C30" s="18"/>
      <c r="D30" s="18"/>
      <c r="I30" s="18"/>
      <c r="J30" s="18"/>
    </row>
    <row r="31" spans="1:14" x14ac:dyDescent="0.25">
      <c r="A31" s="18"/>
      <c r="B31" s="41"/>
      <c r="C31" s="18"/>
      <c r="D31" s="18"/>
      <c r="I31" s="18"/>
      <c r="J31" s="18"/>
    </row>
    <row r="32" spans="1:14" x14ac:dyDescent="0.25">
      <c r="A32" s="18"/>
      <c r="B32" s="41"/>
      <c r="C32" s="18"/>
      <c r="D32" s="18"/>
      <c r="I32" s="18"/>
      <c r="J32" s="18"/>
    </row>
    <row r="33" spans="1:14" x14ac:dyDescent="0.25">
      <c r="A33" s="18"/>
      <c r="B33" s="41"/>
      <c r="C33" s="18"/>
      <c r="D33" s="18"/>
      <c r="I33" s="18"/>
      <c r="J33" s="18"/>
    </row>
    <row r="34" spans="1:14" x14ac:dyDescent="0.25">
      <c r="A34" s="18"/>
      <c r="B34" s="41"/>
      <c r="C34" s="18"/>
      <c r="D34" s="18"/>
      <c r="I34" s="18"/>
      <c r="J34" s="18"/>
    </row>
    <row r="35" spans="1:14" x14ac:dyDescent="0.25">
      <c r="A35" s="18"/>
      <c r="B35" s="41"/>
      <c r="C35" s="18"/>
      <c r="D35" s="18"/>
      <c r="I35" s="18"/>
      <c r="J35" s="18"/>
    </row>
    <row r="36" spans="1:14" x14ac:dyDescent="0.25">
      <c r="A36" s="18"/>
      <c r="B36" s="18"/>
      <c r="C36" s="18"/>
      <c r="D36" s="18"/>
      <c r="I36" s="18"/>
      <c r="J36" s="18"/>
    </row>
    <row r="37" spans="1:14" x14ac:dyDescent="0.25">
      <c r="A37" s="16"/>
      <c r="B37" s="16"/>
      <c r="C37" s="16"/>
      <c r="D37" s="16"/>
      <c r="I37" s="16"/>
      <c r="J37" s="16"/>
    </row>
    <row r="38" spans="1:14" x14ac:dyDescent="0.25">
      <c r="A38" s="16"/>
      <c r="B38" s="16"/>
      <c r="C38" s="16"/>
      <c r="D38" s="16"/>
      <c r="I38" s="16"/>
      <c r="J38" s="16"/>
    </row>
    <row r="39" spans="1:14" x14ac:dyDescent="0.25">
      <c r="A39" s="16"/>
      <c r="B39" s="16"/>
      <c r="C39" s="16"/>
      <c r="D39" s="16"/>
      <c r="I39" s="16"/>
      <c r="J39" s="16"/>
    </row>
    <row r="40" spans="1:14" x14ac:dyDescent="0.25">
      <c r="A40" s="16"/>
      <c r="B40" s="16"/>
      <c r="C40" s="16"/>
      <c r="D40" s="16"/>
      <c r="I40" s="16"/>
      <c r="J40" s="16"/>
    </row>
    <row r="41" spans="1:14" x14ac:dyDescent="0.25">
      <c r="A41" s="16"/>
      <c r="B41" s="16"/>
      <c r="C41" s="16"/>
      <c r="D41" s="16"/>
      <c r="I41" s="16"/>
      <c r="J41" s="16"/>
    </row>
    <row r="42" spans="1:14" x14ac:dyDescent="0.25">
      <c r="A42" s="16"/>
      <c r="B42" s="43"/>
      <c r="C42" s="6"/>
      <c r="D42" s="41"/>
      <c r="E42" s="16"/>
      <c r="F42" s="16"/>
      <c r="G42" s="16"/>
      <c r="H42" s="16"/>
      <c r="I42" s="6"/>
      <c r="J42" s="41"/>
      <c r="K42" s="16"/>
      <c r="L42" s="16"/>
      <c r="M42" s="16"/>
      <c r="N42" s="16"/>
    </row>
    <row r="43" spans="1:14" x14ac:dyDescent="0.25">
      <c r="A43" s="16"/>
      <c r="B43" s="43"/>
      <c r="C43" s="6"/>
      <c r="D43" s="41"/>
      <c r="E43" s="16"/>
      <c r="F43" s="16"/>
      <c r="G43" s="16"/>
      <c r="H43" s="16"/>
      <c r="I43" s="6"/>
      <c r="J43" s="41"/>
      <c r="K43" s="16"/>
      <c r="L43" s="16"/>
      <c r="M43" s="16"/>
      <c r="N43" s="16"/>
    </row>
    <row r="44" spans="1:14" x14ac:dyDescent="0.25">
      <c r="A44" s="16"/>
      <c r="B44" s="43"/>
      <c r="C44" s="6"/>
      <c r="D44" s="41"/>
      <c r="E44" s="16"/>
      <c r="F44" s="16"/>
      <c r="G44" s="16"/>
      <c r="H44" s="16"/>
      <c r="I44" s="6"/>
      <c r="J44" s="41"/>
      <c r="K44" s="16"/>
      <c r="L44" s="16"/>
      <c r="M44" s="16"/>
      <c r="N44" s="16"/>
    </row>
    <row r="45" spans="1:14" x14ac:dyDescent="0.25">
      <c r="A45" s="16"/>
      <c r="B45" s="43"/>
      <c r="C45" s="6"/>
      <c r="D45" s="41"/>
      <c r="E45" s="16"/>
      <c r="F45" s="16"/>
      <c r="G45" s="16"/>
      <c r="H45" s="16"/>
      <c r="I45" s="6"/>
      <c r="J45" s="41"/>
      <c r="K45" s="16"/>
      <c r="L45" s="16"/>
      <c r="M45" s="16"/>
      <c r="N45" s="16"/>
    </row>
    <row r="46" spans="1:14" x14ac:dyDescent="0.25">
      <c r="A46" s="16"/>
      <c r="B46" s="43"/>
      <c r="C46" s="6"/>
      <c r="D46" s="41"/>
      <c r="E46" s="16"/>
      <c r="F46" s="16"/>
      <c r="G46" s="16"/>
      <c r="H46" s="16"/>
      <c r="I46" s="6"/>
      <c r="J46" s="41"/>
      <c r="K46" s="16"/>
      <c r="L46" s="16"/>
      <c r="M46" s="16"/>
      <c r="N46" s="16"/>
    </row>
    <row r="47" spans="1:14" x14ac:dyDescent="0.25">
      <c r="A47" s="16"/>
      <c r="B47" s="43"/>
      <c r="C47" s="6"/>
      <c r="D47" s="41"/>
      <c r="E47" s="16"/>
      <c r="F47" s="16"/>
      <c r="G47" s="16"/>
      <c r="H47" s="16"/>
      <c r="I47" s="6"/>
      <c r="J47" s="41"/>
      <c r="K47" s="16"/>
      <c r="L47" s="16"/>
      <c r="M47" s="16"/>
      <c r="N47" s="16"/>
    </row>
    <row r="48" spans="1:14" x14ac:dyDescent="0.25">
      <c r="A48" s="16"/>
      <c r="B48" s="43"/>
      <c r="C48" s="6"/>
      <c r="D48" s="41"/>
      <c r="E48" s="16"/>
      <c r="F48" s="16"/>
      <c r="G48" s="16"/>
      <c r="H48" s="16"/>
      <c r="I48" s="6"/>
      <c r="J48" s="41"/>
      <c r="K48" s="16"/>
      <c r="L48" s="16"/>
      <c r="M48" s="16"/>
      <c r="N48" s="16"/>
    </row>
    <row r="49" spans="1:14" x14ac:dyDescent="0.25">
      <c r="A49" s="16"/>
      <c r="B49" s="43"/>
      <c r="C49" s="6"/>
      <c r="D49" s="18"/>
      <c r="E49" s="16"/>
      <c r="F49" s="16"/>
      <c r="G49" s="16"/>
      <c r="H49" s="16"/>
      <c r="I49" s="6"/>
      <c r="J49" s="18"/>
      <c r="K49" s="16"/>
      <c r="L49" s="16"/>
      <c r="M49" s="16"/>
      <c r="N49" s="16"/>
    </row>
    <row r="50" spans="1:14" x14ac:dyDescent="0.25">
      <c r="A50" s="16"/>
      <c r="B50" s="43"/>
      <c r="C50" s="6"/>
      <c r="D50" s="18"/>
      <c r="E50" s="16"/>
      <c r="F50" s="16"/>
      <c r="G50" s="16"/>
      <c r="H50" s="16"/>
      <c r="I50" s="6"/>
      <c r="J50" s="18"/>
      <c r="K50" s="16"/>
      <c r="L50" s="16"/>
      <c r="M50" s="16"/>
      <c r="N50" s="16"/>
    </row>
    <row r="51" spans="1:14" x14ac:dyDescent="0.25">
      <c r="A51" s="16"/>
      <c r="B51" s="43"/>
      <c r="C51" s="6"/>
      <c r="D51" s="18"/>
      <c r="E51" s="16"/>
      <c r="F51" s="16"/>
      <c r="G51" s="16"/>
      <c r="H51" s="16"/>
      <c r="I51" s="6"/>
      <c r="J51" s="18"/>
      <c r="K51" s="16"/>
      <c r="L51" s="16"/>
      <c r="M51" s="16"/>
      <c r="N51" s="16"/>
    </row>
    <row r="52" spans="1:14" x14ac:dyDescent="0.25">
      <c r="A52" s="16"/>
      <c r="B52" s="43"/>
      <c r="C52" s="6"/>
      <c r="D52" s="18"/>
      <c r="E52" s="16"/>
      <c r="F52" s="16"/>
      <c r="G52" s="16"/>
      <c r="H52" s="16"/>
      <c r="I52" s="6"/>
      <c r="J52" s="18"/>
      <c r="K52" s="16"/>
      <c r="L52" s="16"/>
      <c r="M52" s="16"/>
      <c r="N52" s="16"/>
    </row>
    <row r="53" spans="1:14" x14ac:dyDescent="0.25">
      <c r="A53" s="16"/>
      <c r="B53" s="43"/>
      <c r="C53" s="6"/>
      <c r="D53" s="18"/>
      <c r="E53" s="16"/>
      <c r="F53" s="16"/>
      <c r="G53" s="16"/>
      <c r="H53" s="16"/>
      <c r="I53" s="6"/>
      <c r="J53" s="18"/>
      <c r="K53" s="16"/>
      <c r="L53" s="16"/>
      <c r="M53" s="16"/>
      <c r="N53" s="16"/>
    </row>
    <row r="54" spans="1:14" x14ac:dyDescent="0.25">
      <c r="A54" s="16"/>
      <c r="B54" s="43"/>
      <c r="C54" s="6"/>
      <c r="D54" s="18"/>
      <c r="E54" s="16"/>
      <c r="F54" s="16"/>
      <c r="G54" s="16"/>
      <c r="H54" s="16"/>
      <c r="I54" s="6"/>
      <c r="J54" s="18"/>
      <c r="K54" s="16"/>
      <c r="L54" s="16"/>
      <c r="M54" s="16"/>
      <c r="N54" s="16"/>
    </row>
    <row r="55" spans="1:14" x14ac:dyDescent="0.25">
      <c r="A55" s="16"/>
      <c r="B55" s="44"/>
      <c r="C55" s="18"/>
      <c r="D55" s="18"/>
      <c r="E55" s="16"/>
      <c r="F55" s="16"/>
      <c r="G55" s="16"/>
      <c r="H55" s="16"/>
      <c r="I55" s="18"/>
      <c r="J55" s="18"/>
      <c r="K55" s="16"/>
      <c r="L55" s="16"/>
      <c r="M55" s="16"/>
      <c r="N55" s="16"/>
    </row>
    <row r="56" spans="1:14" x14ac:dyDescent="0.25">
      <c r="A56" s="16"/>
      <c r="B56" s="42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</row>
    <row r="57" spans="1:14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</row>
    <row r="58" spans="1:14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</row>
    <row r="59" spans="1:14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</row>
    <row r="60" spans="1:14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</row>
    <row r="61" spans="1:14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</row>
    <row r="62" spans="1:14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</row>
    <row r="63" spans="1:14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</row>
    <row r="64" spans="1:14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</row>
    <row r="65" spans="1:14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</row>
    <row r="66" spans="1:14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</row>
    <row r="67" spans="1:14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</row>
    <row r="70" spans="1:14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</row>
    <row r="71" spans="1:14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</row>
    <row r="72" spans="1:14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</row>
    <row r="73" spans="1:14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</row>
    <row r="74" spans="1:14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</row>
    <row r="75" spans="1:14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</row>
    <row r="76" spans="1:14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</row>
    <row r="77" spans="1:14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</row>
    <row r="78" spans="1:14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</row>
    <row r="79" spans="1:14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</row>
    <row r="80" spans="1:14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</row>
    <row r="81" spans="1:14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</row>
    <row r="82" spans="1:14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</row>
    <row r="83" spans="1:14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</row>
    <row r="84" spans="1:14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</row>
    <row r="85" spans="1:14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</row>
    <row r="86" spans="1:14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</row>
    <row r="87" spans="1:14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</row>
    <row r="88" spans="1:14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</row>
    <row r="89" spans="1:14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</row>
    <row r="90" spans="1:14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</row>
    <row r="91" spans="1:14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</row>
    <row r="92" spans="1:14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</row>
    <row r="93" spans="1:14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</row>
    <row r="94" spans="1:14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</row>
    <row r="95" spans="1:14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</row>
    <row r="96" spans="1:14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</row>
    <row r="97" spans="1:14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</row>
    <row r="98" spans="1:14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</row>
    <row r="99" spans="1:14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</row>
    <row r="100" spans="1:14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</row>
    <row r="101" spans="1:14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</row>
    <row r="102" spans="1:14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</row>
    <row r="103" spans="1:14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</row>
    <row r="104" spans="1:14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</row>
    <row r="105" spans="1:14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</row>
    <row r="106" spans="1:14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</row>
    <row r="107" spans="1:14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</row>
    <row r="108" spans="1:14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</row>
    <row r="109" spans="1:14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</row>
    <row r="110" spans="1:14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</row>
    <row r="111" spans="1:14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</row>
    <row r="112" spans="1:14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</row>
    <row r="113" spans="1:14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</row>
    <row r="114" spans="1:14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</row>
    <row r="115" spans="1:14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</row>
    <row r="116" spans="1:14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</row>
    <row r="117" spans="1:14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</row>
    <row r="118" spans="1:14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</row>
    <row r="119" spans="1:14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</row>
    <row r="120" spans="1:14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</row>
    <row r="121" spans="1:14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</row>
    <row r="122" spans="1:14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</row>
    <row r="123" spans="1:14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</row>
    <row r="124" spans="1:14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</row>
    <row r="125" spans="1:14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</row>
    <row r="126" spans="1:14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</row>
    <row r="127" spans="1:14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</row>
    <row r="128" spans="1:14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</row>
    <row r="129" spans="1:14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</row>
    <row r="130" spans="1:14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</row>
    <row r="131" spans="1:14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</row>
    <row r="132" spans="1:14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</row>
    <row r="133" spans="1:14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</row>
    <row r="134" spans="1:14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</row>
    <row r="135" spans="1:14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</row>
    <row r="136" spans="1:14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</row>
    <row r="137" spans="1:14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</row>
    <row r="138" spans="1:14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</row>
    <row r="139" spans="1:14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</row>
    <row r="140" spans="1:14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</row>
    <row r="141" spans="1:14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</row>
    <row r="142" spans="1:14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</row>
    <row r="143" spans="1:14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</row>
    <row r="144" spans="1:14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</row>
    <row r="145" spans="1:14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</row>
    <row r="146" spans="1:14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</row>
    <row r="147" spans="1:14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</row>
    <row r="148" spans="1:14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</row>
    <row r="149" spans="1:14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</row>
    <row r="150" spans="1:14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</row>
    <row r="151" spans="1:14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</row>
    <row r="152" spans="1:14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</row>
    <row r="153" spans="1:14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</row>
    <row r="154" spans="1:14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</row>
    <row r="155" spans="1:14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</row>
    <row r="156" spans="1:14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</row>
    <row r="157" spans="1:14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</row>
    <row r="158" spans="1:14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</row>
    <row r="159" spans="1:14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</row>
    <row r="160" spans="1:14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</row>
    <row r="161" spans="1:14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</row>
    <row r="162" spans="1:14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</row>
    <row r="163" spans="1:14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</row>
    <row r="164" spans="1:14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</row>
    <row r="165" spans="1:14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</row>
    <row r="166" spans="1:14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</row>
    <row r="167" spans="1:14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</row>
    <row r="168" spans="1:14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</row>
    <row r="169" spans="1:14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</row>
    <row r="170" spans="1:14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</row>
    <row r="171" spans="1:14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</row>
    <row r="172" spans="1:14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</row>
    <row r="173" spans="1:14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</row>
    <row r="174" spans="1:14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</row>
    <row r="175" spans="1:14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</row>
    <row r="176" spans="1:14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</row>
    <row r="177" spans="1:14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</row>
    <row r="178" spans="1:14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</row>
    <row r="179" spans="1:14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</row>
    <row r="180" spans="1:14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</row>
    <row r="181" spans="1:14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</row>
    <row r="182" spans="1:14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</row>
    <row r="183" spans="1:14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</row>
    <row r="184" spans="1:14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</row>
    <row r="185" spans="1:14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</row>
    <row r="186" spans="1:14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</row>
    <row r="187" spans="1:14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</row>
    <row r="188" spans="1:14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</row>
    <row r="189" spans="1:14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</row>
    <row r="190" spans="1:14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</row>
    <row r="191" spans="1:14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</row>
    <row r="192" spans="1:14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</row>
    <row r="193" spans="1:14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</row>
    <row r="194" spans="1:14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</row>
    <row r="195" spans="1:14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</row>
    <row r="196" spans="1:14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</row>
    <row r="197" spans="1:14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</row>
    <row r="198" spans="1:14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</row>
    <row r="199" spans="1:14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</row>
    <row r="200" spans="1:14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</row>
    <row r="201" spans="1:14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</row>
    <row r="202" spans="1:14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</row>
    <row r="203" spans="1:14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</row>
    <row r="204" spans="1:14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</row>
    <row r="205" spans="1:14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</row>
    <row r="206" spans="1:14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</row>
    <row r="207" spans="1:14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</row>
    <row r="208" spans="1:14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</row>
    <row r="209" spans="1:14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</row>
    <row r="210" spans="1:14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</row>
    <row r="211" spans="1:14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</row>
    <row r="212" spans="1:14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</row>
    <row r="213" spans="1:14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</row>
    <row r="214" spans="1:14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</row>
    <row r="215" spans="1:14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</row>
    <row r="216" spans="1:14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</row>
    <row r="217" spans="1:14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</row>
    <row r="218" spans="1:14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</row>
    <row r="219" spans="1:14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</row>
    <row r="220" spans="1:14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</row>
    <row r="221" spans="1:14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</row>
    <row r="222" spans="1:14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</row>
    <row r="223" spans="1:14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</row>
    <row r="224" spans="1:14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</row>
    <row r="225" spans="1:14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</row>
    <row r="226" spans="1:14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</row>
    <row r="227" spans="1:14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</row>
    <row r="228" spans="1:14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</row>
    <row r="229" spans="1:14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</row>
    <row r="230" spans="1:14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</row>
    <row r="231" spans="1:14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</row>
    <row r="232" spans="1:14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</row>
    <row r="233" spans="1:14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</row>
    <row r="234" spans="1:14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</row>
    <row r="235" spans="1:14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</row>
    <row r="236" spans="1:14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</row>
  </sheetData>
  <mergeCells count="14">
    <mergeCell ref="G8:H8"/>
    <mergeCell ref="A8:A10"/>
    <mergeCell ref="B8:B10"/>
    <mergeCell ref="C8:D8"/>
    <mergeCell ref="E8:F8"/>
    <mergeCell ref="C9:D9"/>
    <mergeCell ref="E9:F9"/>
    <mergeCell ref="G9:H9"/>
    <mergeCell ref="I8:J8"/>
    <mergeCell ref="K8:L8"/>
    <mergeCell ref="M8:N8"/>
    <mergeCell ref="I9:J9"/>
    <mergeCell ref="K9:L9"/>
    <mergeCell ref="M9:N9"/>
  </mergeCells>
  <dataValidations count="1">
    <dataValidation type="decimal" allowBlank="1" showInputMessage="1" showErrorMessage="1" errorTitle="Microsoft Excel" error="Neočekivana vrsta podatka!_x000a_Mollimo unesite broj." sqref="B29:B35 I28:I29 G26 I42:I54 E26 D42:D48 I26 C28:C29 C42:C54 C26 M11:M21 M26 I11:I21 K26 J42:J48 C11:C21 G11:G21 E11:E21 K11:K21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osiguranja&amp;RMjesečni izvještaj</oddHeader>
    <oddFooter>&amp;CU izvještaj su uključeni podaci zaključno sa 29.02.2024. godine.</oddFooter>
  </headerFooter>
  <ignoredErrors>
    <ignoredError sqref="M11:M21" formula="1"/>
    <ignoredError sqref="J11:J22 L11:L22" evalError="1"/>
  </ignoredError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64" t="s">
        <v>64</v>
      </c>
      <c r="I5" s="64"/>
    </row>
    <row r="6" spans="1:14" ht="15" customHeight="1" x14ac:dyDescent="0.25">
      <c r="C6" s="2"/>
      <c r="D6" s="2"/>
      <c r="I6" s="2"/>
      <c r="J6" s="2"/>
    </row>
    <row r="7" spans="1:14" ht="15" customHeight="1" thickBot="1" x14ac:dyDescent="0.3"/>
    <row r="8" spans="1:14" ht="24.75" customHeight="1" x14ac:dyDescent="0.25">
      <c r="A8" s="84" t="s">
        <v>59</v>
      </c>
      <c r="B8" s="87" t="s">
        <v>10</v>
      </c>
      <c r="C8" s="80" t="s">
        <v>78</v>
      </c>
      <c r="D8" s="80"/>
      <c r="E8" s="80" t="s">
        <v>77</v>
      </c>
      <c r="F8" s="80"/>
      <c r="G8" s="80" t="s">
        <v>79</v>
      </c>
      <c r="H8" s="80"/>
      <c r="I8" s="80" t="s">
        <v>78</v>
      </c>
      <c r="J8" s="80"/>
      <c r="K8" s="80" t="s">
        <v>77</v>
      </c>
      <c r="L8" s="80"/>
      <c r="M8" s="80" t="s">
        <v>79</v>
      </c>
      <c r="N8" s="81"/>
    </row>
    <row r="9" spans="1:14" ht="21.75" customHeight="1" x14ac:dyDescent="0.25">
      <c r="A9" s="85"/>
      <c r="B9" s="82"/>
      <c r="C9" s="82" t="s">
        <v>82</v>
      </c>
      <c r="D9" s="82"/>
      <c r="E9" s="82" t="s">
        <v>82</v>
      </c>
      <c r="F9" s="82"/>
      <c r="G9" s="82" t="s">
        <v>82</v>
      </c>
      <c r="H9" s="82"/>
      <c r="I9" s="82" t="s">
        <v>83</v>
      </c>
      <c r="J9" s="82"/>
      <c r="K9" s="82" t="s">
        <v>83</v>
      </c>
      <c r="L9" s="82"/>
      <c r="M9" s="82" t="s">
        <v>83</v>
      </c>
      <c r="N9" s="83"/>
    </row>
    <row r="10" spans="1:14" ht="18.75" customHeight="1" thickBot="1" x14ac:dyDescent="0.3">
      <c r="A10" s="86"/>
      <c r="B10" s="88"/>
      <c r="C10" s="67" t="s">
        <v>26</v>
      </c>
      <c r="D10" s="65" t="s">
        <v>76</v>
      </c>
      <c r="E10" s="67" t="s">
        <v>26</v>
      </c>
      <c r="F10" s="65" t="s">
        <v>76</v>
      </c>
      <c r="G10" s="67" t="s">
        <v>26</v>
      </c>
      <c r="H10" s="74" t="s">
        <v>76</v>
      </c>
      <c r="I10" s="67" t="s">
        <v>26</v>
      </c>
      <c r="J10" s="74" t="s">
        <v>76</v>
      </c>
      <c r="K10" s="67" t="s">
        <v>26</v>
      </c>
      <c r="L10" s="74" t="s">
        <v>76</v>
      </c>
      <c r="M10" s="67" t="s">
        <v>26</v>
      </c>
      <c r="N10" s="66" t="s">
        <v>76</v>
      </c>
    </row>
    <row r="11" spans="1:14" x14ac:dyDescent="0.25">
      <c r="A11" s="15" t="s">
        <v>27</v>
      </c>
      <c r="B11" s="7" t="s">
        <v>12</v>
      </c>
      <c r="C11" s="61">
        <v>2306367</v>
      </c>
      <c r="D11" s="71">
        <f t="shared" ref="D11:D24" si="0">C11/C$25*100</f>
        <v>6.0907448403015758</v>
      </c>
      <c r="E11" s="61">
        <v>0</v>
      </c>
      <c r="F11" s="29">
        <f t="shared" ref="F11:F24" si="1">E11/E$25*100</f>
        <v>0</v>
      </c>
      <c r="G11" s="61">
        <f t="shared" ref="G11:G24" si="2">C11+E11</f>
        <v>2306367</v>
      </c>
      <c r="H11" s="72">
        <f t="shared" ref="H11:H24" si="3">G11/G$25*100</f>
        <v>5.5675255473393577</v>
      </c>
      <c r="I11" s="61">
        <v>2635031</v>
      </c>
      <c r="J11" s="71">
        <f t="shared" ref="J11:J24" si="4">I11/I$25*100</f>
        <v>5.7482827997957084</v>
      </c>
      <c r="K11" s="61">
        <v>0</v>
      </c>
      <c r="L11" s="29">
        <f t="shared" ref="L11:L24" si="5">K11/K$25*100</f>
        <v>0</v>
      </c>
      <c r="M11" s="61">
        <f t="shared" ref="M11:M24" si="6">I11+K11</f>
        <v>2635031</v>
      </c>
      <c r="N11" s="72">
        <f t="shared" ref="N11:N24" si="7">M11/M$25*100</f>
        <v>5.3167139746413197</v>
      </c>
    </row>
    <row r="12" spans="1:14" x14ac:dyDescent="0.25">
      <c r="A12" s="15" t="s">
        <v>28</v>
      </c>
      <c r="B12" s="7" t="s">
        <v>13</v>
      </c>
      <c r="C12" s="61">
        <v>3553555</v>
      </c>
      <c r="D12" s="71">
        <f t="shared" si="0"/>
        <v>9.3843680476601801</v>
      </c>
      <c r="E12" s="61">
        <v>0</v>
      </c>
      <c r="F12" s="29">
        <f t="shared" si="1"/>
        <v>0</v>
      </c>
      <c r="G12" s="61">
        <f t="shared" si="2"/>
        <v>3553555</v>
      </c>
      <c r="H12" s="72">
        <f t="shared" si="3"/>
        <v>8.5782133747038145</v>
      </c>
      <c r="I12" s="61">
        <v>4047530</v>
      </c>
      <c r="J12" s="71">
        <f t="shared" si="4"/>
        <v>8.8296293594485693</v>
      </c>
      <c r="K12" s="61">
        <v>0</v>
      </c>
      <c r="L12" s="29">
        <f t="shared" si="5"/>
        <v>0</v>
      </c>
      <c r="M12" s="61">
        <f t="shared" si="6"/>
        <v>4047530</v>
      </c>
      <c r="N12" s="72">
        <f t="shared" si="7"/>
        <v>8.1667195997997677</v>
      </c>
    </row>
    <row r="13" spans="1:14" x14ac:dyDescent="0.25">
      <c r="A13" s="15" t="s">
        <v>29</v>
      </c>
      <c r="B13" s="7" t="s">
        <v>14</v>
      </c>
      <c r="C13" s="61">
        <v>4690535</v>
      </c>
      <c r="D13" s="71">
        <f t="shared" si="0"/>
        <v>12.386949626622281</v>
      </c>
      <c r="E13" s="61">
        <v>0</v>
      </c>
      <c r="F13" s="29">
        <f t="shared" si="1"/>
        <v>0</v>
      </c>
      <c r="G13" s="61">
        <f t="shared" si="2"/>
        <v>4690535</v>
      </c>
      <c r="H13" s="72">
        <f t="shared" si="3"/>
        <v>11.322861211242362</v>
      </c>
      <c r="I13" s="61">
        <v>5277319</v>
      </c>
      <c r="J13" s="71">
        <f t="shared" si="4"/>
        <v>11.512396642291908</v>
      </c>
      <c r="K13" s="61">
        <v>0</v>
      </c>
      <c r="L13" s="29">
        <f t="shared" si="5"/>
        <v>0</v>
      </c>
      <c r="M13" s="61">
        <f t="shared" si="6"/>
        <v>5277319</v>
      </c>
      <c r="N13" s="72">
        <f t="shared" si="7"/>
        <v>10.648070431027246</v>
      </c>
    </row>
    <row r="14" spans="1:14" x14ac:dyDescent="0.25">
      <c r="A14" s="15" t="s">
        <v>30</v>
      </c>
      <c r="B14" s="7" t="s">
        <v>23</v>
      </c>
      <c r="C14" s="61">
        <v>1470524</v>
      </c>
      <c r="D14" s="71">
        <f t="shared" si="0"/>
        <v>3.8834177151943443</v>
      </c>
      <c r="E14" s="61">
        <v>0</v>
      </c>
      <c r="F14" s="29">
        <f t="shared" si="1"/>
        <v>0</v>
      </c>
      <c r="G14" s="61">
        <f t="shared" si="2"/>
        <v>1470524</v>
      </c>
      <c r="H14" s="72">
        <f t="shared" si="3"/>
        <v>3.5498166328150123</v>
      </c>
      <c r="I14" s="61">
        <v>1835997</v>
      </c>
      <c r="J14" s="71">
        <f t="shared" si="4"/>
        <v>4.0052014475641915</v>
      </c>
      <c r="K14" s="61">
        <v>0</v>
      </c>
      <c r="L14" s="29">
        <f t="shared" si="5"/>
        <v>0</v>
      </c>
      <c r="M14" s="61">
        <f t="shared" si="6"/>
        <v>1835997</v>
      </c>
      <c r="N14" s="72">
        <f t="shared" si="7"/>
        <v>3.7044994564768077</v>
      </c>
    </row>
    <row r="15" spans="1:14" x14ac:dyDescent="0.25">
      <c r="A15" s="15" t="s">
        <v>31</v>
      </c>
      <c r="B15" s="7" t="s">
        <v>16</v>
      </c>
      <c r="C15" s="61">
        <v>1459412</v>
      </c>
      <c r="D15" s="71">
        <f t="shared" si="0"/>
        <v>3.8540727078015786</v>
      </c>
      <c r="E15" s="61">
        <v>3226644</v>
      </c>
      <c r="F15" s="29">
        <f t="shared" si="1"/>
        <v>90.671648396856853</v>
      </c>
      <c r="G15" s="61">
        <f t="shared" si="2"/>
        <v>4686056</v>
      </c>
      <c r="H15" s="72">
        <f t="shared" si="3"/>
        <v>11.312048991449704</v>
      </c>
      <c r="I15" s="61">
        <v>1747963</v>
      </c>
      <c r="J15" s="71">
        <f t="shared" si="4"/>
        <v>3.813156523615588</v>
      </c>
      <c r="K15" s="61">
        <v>3307499</v>
      </c>
      <c r="L15" s="29">
        <f t="shared" si="5"/>
        <v>88.888467849911606</v>
      </c>
      <c r="M15" s="61">
        <f t="shared" si="6"/>
        <v>5055462</v>
      </c>
      <c r="N15" s="72">
        <f t="shared" si="7"/>
        <v>10.200428558020059</v>
      </c>
    </row>
    <row r="16" spans="1:14" x14ac:dyDescent="0.25">
      <c r="A16" s="15" t="s">
        <v>32</v>
      </c>
      <c r="B16" s="7" t="s">
        <v>17</v>
      </c>
      <c r="C16" s="61">
        <v>860905</v>
      </c>
      <c r="D16" s="71">
        <f t="shared" si="0"/>
        <v>2.2735118421048464</v>
      </c>
      <c r="E16" s="61">
        <v>0</v>
      </c>
      <c r="F16" s="29">
        <f t="shared" si="1"/>
        <v>0</v>
      </c>
      <c r="G16" s="61">
        <f t="shared" si="2"/>
        <v>860905</v>
      </c>
      <c r="H16" s="72">
        <f t="shared" si="3"/>
        <v>2.0782081001558685</v>
      </c>
      <c r="I16" s="61">
        <v>1137937</v>
      </c>
      <c r="J16" s="71">
        <f t="shared" si="4"/>
        <v>2.4823934459788628</v>
      </c>
      <c r="K16" s="61">
        <v>0</v>
      </c>
      <c r="L16" s="29">
        <f t="shared" si="5"/>
        <v>0</v>
      </c>
      <c r="M16" s="61">
        <f t="shared" si="6"/>
        <v>1137937</v>
      </c>
      <c r="N16" s="72">
        <f t="shared" si="7"/>
        <v>2.2960206351126113</v>
      </c>
    </row>
    <row r="17" spans="1:14" x14ac:dyDescent="0.25">
      <c r="A17" s="15" t="s">
        <v>33</v>
      </c>
      <c r="B17" s="7" t="s">
        <v>18</v>
      </c>
      <c r="C17" s="61">
        <v>2420043</v>
      </c>
      <c r="D17" s="71">
        <f t="shared" si="0"/>
        <v>6.3909448997310259</v>
      </c>
      <c r="E17" s="61">
        <v>0</v>
      </c>
      <c r="F17" s="29">
        <f t="shared" si="1"/>
        <v>0</v>
      </c>
      <c r="G17" s="61">
        <f t="shared" si="2"/>
        <v>2420043</v>
      </c>
      <c r="H17" s="72">
        <f t="shared" si="3"/>
        <v>5.8419372234166467</v>
      </c>
      <c r="I17" s="61">
        <v>3200506</v>
      </c>
      <c r="J17" s="71">
        <f t="shared" si="4"/>
        <v>6.9818585020225417</v>
      </c>
      <c r="K17" s="61">
        <v>0</v>
      </c>
      <c r="L17" s="29">
        <f t="shared" si="5"/>
        <v>0</v>
      </c>
      <c r="M17" s="61">
        <f t="shared" si="6"/>
        <v>3200506</v>
      </c>
      <c r="N17" s="72">
        <f t="shared" si="7"/>
        <v>6.4576754414363213</v>
      </c>
    </row>
    <row r="18" spans="1:14" x14ac:dyDescent="0.25">
      <c r="A18" s="15" t="s">
        <v>34</v>
      </c>
      <c r="B18" s="7" t="s">
        <v>19</v>
      </c>
      <c r="C18" s="61">
        <v>2215659</v>
      </c>
      <c r="D18" s="71">
        <f t="shared" si="0"/>
        <v>5.8511995801699159</v>
      </c>
      <c r="E18" s="61">
        <v>0</v>
      </c>
      <c r="F18" s="29">
        <f t="shared" si="1"/>
        <v>0</v>
      </c>
      <c r="G18" s="61">
        <f t="shared" si="2"/>
        <v>2215659</v>
      </c>
      <c r="H18" s="72">
        <f t="shared" si="3"/>
        <v>5.3485581811968235</v>
      </c>
      <c r="I18" s="61">
        <v>2950204</v>
      </c>
      <c r="J18" s="71">
        <f t="shared" si="4"/>
        <v>6.4358282346919244</v>
      </c>
      <c r="K18" s="61">
        <v>0</v>
      </c>
      <c r="L18" s="29">
        <f t="shared" si="5"/>
        <v>0</v>
      </c>
      <c r="M18" s="61">
        <f t="shared" si="6"/>
        <v>2950204</v>
      </c>
      <c r="N18" s="72">
        <f t="shared" si="7"/>
        <v>5.9526399631893216</v>
      </c>
    </row>
    <row r="19" spans="1:14" x14ac:dyDescent="0.25">
      <c r="A19" s="15" t="s">
        <v>35</v>
      </c>
      <c r="B19" s="7" t="s">
        <v>11</v>
      </c>
      <c r="C19" s="61">
        <v>4264990</v>
      </c>
      <c r="D19" s="71">
        <f t="shared" si="0"/>
        <v>11.263153624916509</v>
      </c>
      <c r="E19" s="61">
        <v>0</v>
      </c>
      <c r="F19" s="29">
        <f t="shared" si="1"/>
        <v>0</v>
      </c>
      <c r="G19" s="61">
        <f t="shared" si="2"/>
        <v>4264990</v>
      </c>
      <c r="H19" s="72">
        <f t="shared" si="3"/>
        <v>10.295603771709743</v>
      </c>
      <c r="I19" s="61">
        <v>5271518</v>
      </c>
      <c r="J19" s="71">
        <f t="shared" si="4"/>
        <v>11.499741842966353</v>
      </c>
      <c r="K19" s="61">
        <v>0</v>
      </c>
      <c r="L19" s="29">
        <f t="shared" si="5"/>
        <v>0</v>
      </c>
      <c r="M19" s="61">
        <f t="shared" si="6"/>
        <v>5271518</v>
      </c>
      <c r="N19" s="72">
        <f t="shared" si="7"/>
        <v>10.636365727072381</v>
      </c>
    </row>
    <row r="20" spans="1:14" x14ac:dyDescent="0.25">
      <c r="A20" s="15" t="s">
        <v>36</v>
      </c>
      <c r="B20" s="7" t="s">
        <v>15</v>
      </c>
      <c r="C20" s="61">
        <v>1687240</v>
      </c>
      <c r="D20" s="71">
        <f t="shared" si="0"/>
        <v>4.4557298662140195</v>
      </c>
      <c r="E20" s="61">
        <v>0</v>
      </c>
      <c r="F20" s="29">
        <f t="shared" si="1"/>
        <v>0</v>
      </c>
      <c r="G20" s="61">
        <f t="shared" si="2"/>
        <v>1687240</v>
      </c>
      <c r="H20" s="72">
        <f t="shared" si="3"/>
        <v>4.0729648856807517</v>
      </c>
      <c r="I20" s="61">
        <v>2017331</v>
      </c>
      <c r="J20" s="71">
        <f t="shared" si="4"/>
        <v>4.4007789998655333</v>
      </c>
      <c r="K20" s="61">
        <v>0</v>
      </c>
      <c r="L20" s="29">
        <f t="shared" si="5"/>
        <v>0</v>
      </c>
      <c r="M20" s="61">
        <f t="shared" si="6"/>
        <v>2017331</v>
      </c>
      <c r="N20" s="72">
        <f t="shared" si="7"/>
        <v>4.0703778889801105</v>
      </c>
    </row>
    <row r="21" spans="1:14" x14ac:dyDescent="0.25">
      <c r="A21" s="15" t="s">
        <v>37</v>
      </c>
      <c r="B21" s="7" t="s">
        <v>66</v>
      </c>
      <c r="C21" s="61">
        <v>2448422</v>
      </c>
      <c r="D21" s="71">
        <f t="shared" si="0"/>
        <v>6.4658892810124602</v>
      </c>
      <c r="E21" s="61">
        <v>0</v>
      </c>
      <c r="F21" s="29">
        <f t="shared" si="1"/>
        <v>0</v>
      </c>
      <c r="G21" s="61">
        <f t="shared" si="2"/>
        <v>2448422</v>
      </c>
      <c r="H21" s="72">
        <f t="shared" si="3"/>
        <v>5.9104435832058488</v>
      </c>
      <c r="I21" s="61">
        <v>3468632</v>
      </c>
      <c r="J21" s="71">
        <f t="shared" si="4"/>
        <v>7.5667715728661209</v>
      </c>
      <c r="K21" s="61">
        <v>0</v>
      </c>
      <c r="L21" s="29">
        <f t="shared" si="5"/>
        <v>0</v>
      </c>
      <c r="M21" s="61">
        <f t="shared" si="6"/>
        <v>3468632</v>
      </c>
      <c r="N21" s="72">
        <f t="shared" si="7"/>
        <v>6.998674485153332</v>
      </c>
    </row>
    <row r="22" spans="1:14" x14ac:dyDescent="0.25">
      <c r="A22" s="15" t="s">
        <v>38</v>
      </c>
      <c r="B22" s="7" t="s">
        <v>22</v>
      </c>
      <c r="C22" s="61">
        <v>437240</v>
      </c>
      <c r="D22" s="71">
        <f t="shared" si="0"/>
        <v>1.1546806184676857</v>
      </c>
      <c r="E22" s="61">
        <v>0</v>
      </c>
      <c r="F22" s="29">
        <f t="shared" si="1"/>
        <v>0</v>
      </c>
      <c r="G22" s="61">
        <f t="shared" si="2"/>
        <v>437240</v>
      </c>
      <c r="H22" s="72">
        <f t="shared" si="3"/>
        <v>1.0554889444388775</v>
      </c>
      <c r="I22" s="61">
        <v>590458</v>
      </c>
      <c r="J22" s="71">
        <f t="shared" si="4"/>
        <v>1.2880757628285111</v>
      </c>
      <c r="K22" s="61">
        <v>0</v>
      </c>
      <c r="L22" s="29">
        <f t="shared" si="5"/>
        <v>0</v>
      </c>
      <c r="M22" s="61">
        <f t="shared" si="6"/>
        <v>590458</v>
      </c>
      <c r="N22" s="72">
        <f t="shared" si="7"/>
        <v>1.1913697789660784</v>
      </c>
    </row>
    <row r="23" spans="1:14" x14ac:dyDescent="0.25">
      <c r="A23" s="15" t="s">
        <v>39</v>
      </c>
      <c r="B23" s="7" t="s">
        <v>20</v>
      </c>
      <c r="C23" s="61">
        <v>2477975</v>
      </c>
      <c r="D23" s="71">
        <f t="shared" si="0"/>
        <v>6.543934007747378</v>
      </c>
      <c r="E23" s="61">
        <v>0</v>
      </c>
      <c r="F23" s="29">
        <f t="shared" si="1"/>
        <v>0</v>
      </c>
      <c r="G23" s="61">
        <f t="shared" si="2"/>
        <v>2477975</v>
      </c>
      <c r="H23" s="72">
        <f t="shared" si="3"/>
        <v>5.9817839563990658</v>
      </c>
      <c r="I23" s="61">
        <v>2671840</v>
      </c>
      <c r="J23" s="71">
        <f t="shared" si="4"/>
        <v>5.8285811118754065</v>
      </c>
      <c r="K23" s="61">
        <v>0</v>
      </c>
      <c r="L23" s="29">
        <f t="shared" si="5"/>
        <v>0</v>
      </c>
      <c r="M23" s="61">
        <f t="shared" si="6"/>
        <v>2671840</v>
      </c>
      <c r="N23" s="72">
        <f t="shared" si="7"/>
        <v>5.3909836605359347</v>
      </c>
    </row>
    <row r="24" spans="1:14" x14ac:dyDescent="0.25">
      <c r="A24" s="15" t="s">
        <v>40</v>
      </c>
      <c r="B24" s="7" t="s">
        <v>25</v>
      </c>
      <c r="C24" s="61">
        <v>7573881</v>
      </c>
      <c r="D24" s="71">
        <f t="shared" si="0"/>
        <v>20.0014033420562</v>
      </c>
      <c r="E24" s="61">
        <v>331959</v>
      </c>
      <c r="F24" s="29">
        <f t="shared" si="1"/>
        <v>9.3283516031431439</v>
      </c>
      <c r="G24" s="61">
        <f t="shared" si="2"/>
        <v>7905840</v>
      </c>
      <c r="H24" s="72">
        <f t="shared" si="3"/>
        <v>19.084545596246123</v>
      </c>
      <c r="I24" s="61">
        <v>8988050</v>
      </c>
      <c r="J24" s="71">
        <f t="shared" si="4"/>
        <v>19.607303754188781</v>
      </c>
      <c r="K24" s="61">
        <v>413455</v>
      </c>
      <c r="L24" s="29">
        <f t="shared" si="5"/>
        <v>11.11153215008839</v>
      </c>
      <c r="M24" s="61">
        <f t="shared" si="6"/>
        <v>9401505</v>
      </c>
      <c r="N24" s="72">
        <f t="shared" si="7"/>
        <v>18.969459188965988</v>
      </c>
    </row>
    <row r="25" spans="1:14" x14ac:dyDescent="0.25">
      <c r="A25" s="3"/>
      <c r="B25" s="4" t="s">
        <v>56</v>
      </c>
      <c r="C25" s="79">
        <f>SUM(C11:C24)</f>
        <v>37866748</v>
      </c>
      <c r="D25" s="30">
        <f t="shared" ref="D25:H25" si="8">SUM(D11:D24)</f>
        <v>100</v>
      </c>
      <c r="E25" s="79">
        <f t="shared" si="8"/>
        <v>3558603</v>
      </c>
      <c r="F25" s="31">
        <f t="shared" si="8"/>
        <v>100</v>
      </c>
      <c r="G25" s="79">
        <f t="shared" si="8"/>
        <v>41425351</v>
      </c>
      <c r="H25" s="31">
        <f t="shared" si="8"/>
        <v>100</v>
      </c>
      <c r="I25" s="79">
        <f t="shared" ref="I25:N25" si="9">SUM(I11:I24)</f>
        <v>45840316</v>
      </c>
      <c r="J25" s="30">
        <f t="shared" si="9"/>
        <v>100</v>
      </c>
      <c r="K25" s="79">
        <f t="shared" si="9"/>
        <v>3720954</v>
      </c>
      <c r="L25" s="31">
        <f t="shared" si="9"/>
        <v>100</v>
      </c>
      <c r="M25" s="79">
        <f>SUM(M11:M24)+0.6</f>
        <v>49561270.600000001</v>
      </c>
      <c r="N25" s="31">
        <f t="shared" si="9"/>
        <v>99.999998789377273</v>
      </c>
    </row>
    <row r="26" spans="1:14" x14ac:dyDescent="0.25"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</row>
    <row r="27" spans="1:14" x14ac:dyDescent="0.25">
      <c r="D27" s="48"/>
      <c r="J27" s="48"/>
    </row>
    <row r="28" spans="1:14" x14ac:dyDescent="0.25">
      <c r="B28" s="49" t="s">
        <v>80</v>
      </c>
    </row>
    <row r="29" spans="1:14" x14ac:dyDescent="0.25">
      <c r="C29" s="9"/>
      <c r="E29" s="9"/>
      <c r="G29" s="9"/>
      <c r="I29" s="9"/>
      <c r="K29" s="9"/>
      <c r="M29" s="9"/>
    </row>
    <row r="30" spans="1:14" x14ac:dyDescent="0.25">
      <c r="C30" s="6"/>
      <c r="I30" s="6"/>
    </row>
    <row r="31" spans="1:14" x14ac:dyDescent="0.25">
      <c r="C31" s="37"/>
      <c r="I31" s="37"/>
    </row>
    <row r="32" spans="1:14" x14ac:dyDescent="0.25">
      <c r="C32" s="6"/>
      <c r="D32" s="6"/>
      <c r="E32" s="18"/>
      <c r="G32" s="18"/>
      <c r="I32" s="6"/>
      <c r="J32" s="6"/>
      <c r="K32" s="18"/>
      <c r="M32" s="18"/>
    </row>
    <row r="33" spans="2:9" x14ac:dyDescent="0.25">
      <c r="C33" s="38"/>
      <c r="I33" s="38"/>
    </row>
    <row r="35" spans="2:9" x14ac:dyDescent="0.25">
      <c r="C35" s="51"/>
      <c r="I35" s="51"/>
    </row>
    <row r="36" spans="2:9" x14ac:dyDescent="0.25">
      <c r="C36" s="51"/>
      <c r="I36" s="51"/>
    </row>
    <row r="42" spans="2:9" x14ac:dyDescent="0.25">
      <c r="B42" s="17"/>
      <c r="C42" s="18"/>
      <c r="I42" s="18"/>
    </row>
    <row r="43" spans="2:9" x14ac:dyDescent="0.25">
      <c r="B43" s="17"/>
      <c r="C43" s="18"/>
      <c r="I43" s="18"/>
    </row>
    <row r="44" spans="2:9" x14ac:dyDescent="0.25">
      <c r="B44" s="17"/>
      <c r="C44" s="18"/>
      <c r="I44" s="18"/>
    </row>
    <row r="45" spans="2:9" x14ac:dyDescent="0.25">
      <c r="B45" s="17"/>
      <c r="C45" s="18"/>
      <c r="I45" s="18"/>
    </row>
    <row r="46" spans="2:9" x14ac:dyDescent="0.25">
      <c r="B46" s="17"/>
      <c r="C46" s="18"/>
      <c r="I46" s="18"/>
    </row>
    <row r="47" spans="2:9" x14ac:dyDescent="0.25">
      <c r="B47" s="17"/>
      <c r="C47" s="18"/>
      <c r="I47" s="18"/>
    </row>
    <row r="48" spans="2:9" x14ac:dyDescent="0.25">
      <c r="B48" s="17"/>
      <c r="C48" s="18"/>
      <c r="I48" s="18"/>
    </row>
    <row r="49" spans="2:9" x14ac:dyDescent="0.25">
      <c r="B49" s="17"/>
      <c r="C49" s="18"/>
      <c r="I49" s="18"/>
    </row>
    <row r="50" spans="2:9" x14ac:dyDescent="0.25">
      <c r="B50" s="17"/>
      <c r="C50" s="18"/>
      <c r="I50" s="18"/>
    </row>
    <row r="51" spans="2:9" x14ac:dyDescent="0.25">
      <c r="B51" s="17"/>
      <c r="C51" s="18"/>
      <c r="I51" s="18"/>
    </row>
    <row r="52" spans="2:9" x14ac:dyDescent="0.25">
      <c r="B52" s="17"/>
      <c r="C52" s="18"/>
      <c r="I52" s="18"/>
    </row>
    <row r="53" spans="2:9" x14ac:dyDescent="0.25">
      <c r="B53" s="17"/>
      <c r="C53" s="18"/>
      <c r="I53" s="18"/>
    </row>
    <row r="54" spans="2:9" x14ac:dyDescent="0.25">
      <c r="B54" s="17"/>
      <c r="C54" s="18"/>
      <c r="I54" s="18"/>
    </row>
    <row r="55" spans="2:9" x14ac:dyDescent="0.25">
      <c r="B55" s="18"/>
      <c r="C55" s="6"/>
      <c r="I55" s="6"/>
    </row>
    <row r="56" spans="2:9" x14ac:dyDescent="0.25">
      <c r="B56" s="18"/>
      <c r="C56" s="18"/>
      <c r="I56" s="18"/>
    </row>
  </sheetData>
  <mergeCells count="14">
    <mergeCell ref="G8:H8"/>
    <mergeCell ref="A8:A10"/>
    <mergeCell ref="B8:B10"/>
    <mergeCell ref="C8:D8"/>
    <mergeCell ref="E8:F8"/>
    <mergeCell ref="C9:D9"/>
    <mergeCell ref="E9:F9"/>
    <mergeCell ref="G9:H9"/>
    <mergeCell ref="I8:J8"/>
    <mergeCell ref="K8:L8"/>
    <mergeCell ref="M8:N8"/>
    <mergeCell ref="I9:J9"/>
    <mergeCell ref="K9:L9"/>
    <mergeCell ref="M9:N9"/>
  </mergeCells>
  <dataValidations count="1">
    <dataValidation type="decimal" allowBlank="1" showInputMessage="1" showErrorMessage="1" errorTitle="Microsoft Excel" error="Neočekivana vrsta podatka!_x000a_Mollimo unesite broj." sqref="C33 G29 I32:J32 I29:I30 E29 C32:D32 C29:C30 K16:K24 I33 M29 M11:M24 K11:K14 K29 E16:E24 G11:G24 E11:E14" xr:uid="{00000000-0002-0000-03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&amp;L&amp;G&amp;C&amp;K000000Statistika tržišta osiguranja&amp;RMjesečni izvještaj</oddHeader>
    <oddFooter>&amp;CU izvještaj su uključeni podaci zaključno sa 29.02.2024. godine.</oddFooter>
  </headerFooter>
  <ignoredErrors>
    <ignoredError sqref="M11:M24" formula="1"/>
    <ignoredError sqref="J11:J25 L11:L25 N11:N25" evalError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L68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3" t="s">
        <v>64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84" t="s">
        <v>59</v>
      </c>
      <c r="B7" s="87" t="s">
        <v>10</v>
      </c>
      <c r="C7" s="80" t="s">
        <v>54</v>
      </c>
      <c r="D7" s="80"/>
      <c r="E7" s="80"/>
      <c r="F7" s="80"/>
      <c r="G7" s="80"/>
      <c r="H7" s="80" t="s">
        <v>55</v>
      </c>
      <c r="I7" s="80"/>
      <c r="J7" s="80"/>
      <c r="K7" s="80"/>
      <c r="L7" s="81"/>
    </row>
    <row r="8" spans="1:12" ht="21" customHeight="1" x14ac:dyDescent="0.25">
      <c r="A8" s="85"/>
      <c r="B8" s="82"/>
      <c r="C8" s="89" t="s">
        <v>26</v>
      </c>
      <c r="D8" s="89"/>
      <c r="E8" s="90" t="s">
        <v>60</v>
      </c>
      <c r="F8" s="82" t="s">
        <v>57</v>
      </c>
      <c r="G8" s="82"/>
      <c r="H8" s="89" t="s">
        <v>26</v>
      </c>
      <c r="I8" s="89"/>
      <c r="J8" s="90" t="s">
        <v>61</v>
      </c>
      <c r="K8" s="82" t="s">
        <v>57</v>
      </c>
      <c r="L8" s="83"/>
    </row>
    <row r="9" spans="1:12" ht="18.75" customHeight="1" thickBot="1" x14ac:dyDescent="0.3">
      <c r="A9" s="86"/>
      <c r="B9" s="88"/>
      <c r="C9" s="50" t="s">
        <v>65</v>
      </c>
      <c r="D9" s="50" t="s">
        <v>74</v>
      </c>
      <c r="E9" s="91"/>
      <c r="F9" s="34" t="s">
        <v>67</v>
      </c>
      <c r="G9" s="34" t="s">
        <v>75</v>
      </c>
      <c r="H9" s="62" t="s">
        <v>65</v>
      </c>
      <c r="I9" s="62" t="s">
        <v>74</v>
      </c>
      <c r="J9" s="91"/>
      <c r="K9" s="34" t="s">
        <v>67</v>
      </c>
      <c r="L9" s="35" t="s">
        <v>75</v>
      </c>
    </row>
    <row r="10" spans="1:12" x14ac:dyDescent="0.25">
      <c r="A10" s="15" t="s">
        <v>27</v>
      </c>
      <c r="B10" s="7" t="s">
        <v>63</v>
      </c>
      <c r="C10" s="61">
        <v>3039678</v>
      </c>
      <c r="D10" s="61"/>
      <c r="E10" s="45">
        <f t="shared" ref="E10:E31" si="0">IFERROR((D10-C10)/C$37*100, "-")</f>
        <v>-2.5515316893388253</v>
      </c>
      <c r="F10" s="45">
        <f t="shared" ref="F10:F20" si="1">C10/C$37*100</f>
        <v>2.5515316893388253</v>
      </c>
      <c r="G10" s="46" t="e">
        <f t="shared" ref="G10:G20" si="2">D10/D$37*100</f>
        <v>#DIV/0!</v>
      </c>
      <c r="H10" s="61">
        <v>19190</v>
      </c>
      <c r="I10" s="61"/>
      <c r="J10" s="12">
        <f t="shared" ref="J10:J36" si="3">IFERROR((I10-H10)/H$37*100, "-")</f>
        <v>-9.4089077988813843E-2</v>
      </c>
      <c r="K10" s="12">
        <f t="shared" ref="K10:K36" si="4">H10/H$37*100</f>
        <v>9.4089077988813843E-2</v>
      </c>
      <c r="L10" s="28" t="e">
        <f t="shared" ref="L10:L36" si="5">I10/I$37*100</f>
        <v>#DIV/0!</v>
      </c>
    </row>
    <row r="11" spans="1:12" x14ac:dyDescent="0.25">
      <c r="A11" s="15" t="s">
        <v>28</v>
      </c>
      <c r="B11" s="7" t="s">
        <v>0</v>
      </c>
      <c r="C11" s="61">
        <v>3186682</v>
      </c>
      <c r="D11" s="61"/>
      <c r="E11" s="45">
        <f t="shared" si="0"/>
        <v>-2.6749281031890968</v>
      </c>
      <c r="F11" s="45">
        <f t="shared" si="1"/>
        <v>2.6749281031890968</v>
      </c>
      <c r="G11" s="46" t="e">
        <f t="shared" si="2"/>
        <v>#DIV/0!</v>
      </c>
      <c r="H11" s="61">
        <v>0</v>
      </c>
      <c r="I11" s="61"/>
      <c r="J11" s="12">
        <f t="shared" si="3"/>
        <v>0</v>
      </c>
      <c r="K11" s="12">
        <f t="shared" si="4"/>
        <v>0</v>
      </c>
      <c r="L11" s="28" t="e">
        <f t="shared" si="5"/>
        <v>#DIV/0!</v>
      </c>
    </row>
    <row r="12" spans="1:12" x14ac:dyDescent="0.25">
      <c r="A12" s="15" t="s">
        <v>29</v>
      </c>
      <c r="B12" s="7" t="s">
        <v>21</v>
      </c>
      <c r="C12" s="61">
        <v>8296822</v>
      </c>
      <c r="D12" s="61"/>
      <c r="E12" s="45">
        <f t="shared" si="0"/>
        <v>-6.9644232888495212</v>
      </c>
      <c r="F12" s="45">
        <f t="shared" si="1"/>
        <v>6.9644232888495212</v>
      </c>
      <c r="G12" s="46" t="e">
        <f t="shared" si="2"/>
        <v>#DIV/0!</v>
      </c>
      <c r="H12" s="61">
        <v>0</v>
      </c>
      <c r="I12" s="61"/>
      <c r="J12" s="12">
        <f t="shared" si="3"/>
        <v>0</v>
      </c>
      <c r="K12" s="12">
        <f t="shared" si="4"/>
        <v>0</v>
      </c>
      <c r="L12" s="28" t="e">
        <f t="shared" si="5"/>
        <v>#DIV/0!</v>
      </c>
    </row>
    <row r="13" spans="1:12" x14ac:dyDescent="0.25">
      <c r="A13" s="15" t="s">
        <v>30</v>
      </c>
      <c r="B13" s="7" t="s">
        <v>12</v>
      </c>
      <c r="C13" s="61">
        <v>8438781</v>
      </c>
      <c r="D13" s="61"/>
      <c r="E13" s="45">
        <f t="shared" si="0"/>
        <v>-7.0835848865867979</v>
      </c>
      <c r="F13" s="45">
        <f t="shared" si="1"/>
        <v>7.0835848865867979</v>
      </c>
      <c r="G13" s="46" t="e">
        <f t="shared" si="2"/>
        <v>#DIV/0!</v>
      </c>
      <c r="H13" s="61">
        <v>0</v>
      </c>
      <c r="I13" s="61"/>
      <c r="J13" s="12">
        <f t="shared" si="3"/>
        <v>0</v>
      </c>
      <c r="K13" s="12">
        <f t="shared" si="4"/>
        <v>0</v>
      </c>
      <c r="L13" s="28" t="e">
        <f t="shared" si="5"/>
        <v>#DIV/0!</v>
      </c>
    </row>
    <row r="14" spans="1:12" x14ac:dyDescent="0.25">
      <c r="A14" s="15" t="s">
        <v>31</v>
      </c>
      <c r="B14" s="7" t="s">
        <v>1</v>
      </c>
      <c r="C14" s="61">
        <v>271963</v>
      </c>
      <c r="D14" s="61"/>
      <c r="E14" s="45">
        <f t="shared" si="0"/>
        <v>-0.2282880663108576</v>
      </c>
      <c r="F14" s="45">
        <f t="shared" si="1"/>
        <v>0.2282880663108576</v>
      </c>
      <c r="G14" s="46" t="e">
        <f t="shared" si="2"/>
        <v>#DIV/0!</v>
      </c>
      <c r="H14" s="61">
        <v>0</v>
      </c>
      <c r="I14" s="61"/>
      <c r="J14" s="12">
        <f t="shared" si="3"/>
        <v>0</v>
      </c>
      <c r="K14" s="12">
        <f t="shared" si="4"/>
        <v>0</v>
      </c>
      <c r="L14" s="28" t="e">
        <f t="shared" si="5"/>
        <v>#DIV/0!</v>
      </c>
    </row>
    <row r="15" spans="1:12" x14ac:dyDescent="0.25">
      <c r="A15" s="15" t="s">
        <v>32</v>
      </c>
      <c r="B15" s="7" t="s">
        <v>24</v>
      </c>
      <c r="C15" s="61">
        <v>1249854</v>
      </c>
      <c r="D15" s="61"/>
      <c r="E15" s="45">
        <f t="shared" si="0"/>
        <v>-1.0491381284619254</v>
      </c>
      <c r="F15" s="45">
        <f t="shared" si="1"/>
        <v>1.0491381284619254</v>
      </c>
      <c r="G15" s="46" t="e">
        <f t="shared" si="2"/>
        <v>#DIV/0!</v>
      </c>
      <c r="H15" s="61">
        <v>0</v>
      </c>
      <c r="I15" s="61"/>
      <c r="J15" s="12">
        <f t="shared" si="3"/>
        <v>0</v>
      </c>
      <c r="K15" s="12">
        <f t="shared" si="4"/>
        <v>0</v>
      </c>
      <c r="L15" s="28" t="e">
        <f t="shared" si="5"/>
        <v>#DIV/0!</v>
      </c>
    </row>
    <row r="16" spans="1:12" x14ac:dyDescent="0.25">
      <c r="A16" s="15" t="s">
        <v>33</v>
      </c>
      <c r="B16" s="7" t="s">
        <v>2</v>
      </c>
      <c r="C16" s="61">
        <v>1272183</v>
      </c>
      <c r="D16" s="61"/>
      <c r="E16" s="45">
        <f t="shared" si="0"/>
        <v>-1.0678812818785857</v>
      </c>
      <c r="F16" s="45">
        <f t="shared" si="1"/>
        <v>1.0678812818785857</v>
      </c>
      <c r="G16" s="46" t="e">
        <f t="shared" si="2"/>
        <v>#DIV/0!</v>
      </c>
      <c r="H16" s="61">
        <v>81886</v>
      </c>
      <c r="I16" s="61"/>
      <c r="J16" s="12">
        <f t="shared" si="3"/>
        <v>-0.40148922564835904</v>
      </c>
      <c r="K16" s="12">
        <f t="shared" si="4"/>
        <v>0.40148922564835904</v>
      </c>
      <c r="L16" s="28" t="e">
        <f t="shared" si="5"/>
        <v>#DIV/0!</v>
      </c>
    </row>
    <row r="17" spans="1:12" x14ac:dyDescent="0.25">
      <c r="A17" s="15" t="s">
        <v>34</v>
      </c>
      <c r="B17" s="7" t="s">
        <v>13</v>
      </c>
      <c r="C17" s="61">
        <v>12058470</v>
      </c>
      <c r="D17" s="61"/>
      <c r="E17" s="45">
        <f t="shared" si="0"/>
        <v>-10.121982765918478</v>
      </c>
      <c r="F17" s="45">
        <f t="shared" si="1"/>
        <v>10.121982765918478</v>
      </c>
      <c r="G17" s="46" t="e">
        <f t="shared" si="2"/>
        <v>#DIV/0!</v>
      </c>
      <c r="H17" s="61">
        <v>0</v>
      </c>
      <c r="I17" s="61"/>
      <c r="J17" s="12">
        <f t="shared" si="3"/>
        <v>0</v>
      </c>
      <c r="K17" s="12">
        <f t="shared" si="4"/>
        <v>0</v>
      </c>
      <c r="L17" s="28" t="e">
        <f t="shared" si="5"/>
        <v>#DIV/0!</v>
      </c>
    </row>
    <row r="18" spans="1:12" x14ac:dyDescent="0.25">
      <c r="A18" s="15" t="s">
        <v>35</v>
      </c>
      <c r="B18" s="7" t="s">
        <v>14</v>
      </c>
      <c r="C18" s="61">
        <v>11961445</v>
      </c>
      <c r="D18" s="61"/>
      <c r="E18" s="45">
        <f t="shared" si="0"/>
        <v>-10.040539151773132</v>
      </c>
      <c r="F18" s="45">
        <f t="shared" si="1"/>
        <v>10.040539151773132</v>
      </c>
      <c r="G18" s="46" t="e">
        <f t="shared" si="2"/>
        <v>#DIV/0!</v>
      </c>
      <c r="H18" s="61">
        <v>339667</v>
      </c>
      <c r="I18" s="61"/>
      <c r="J18" s="12">
        <f t="shared" si="3"/>
        <v>-1.6653962925078911</v>
      </c>
      <c r="K18" s="12">
        <f t="shared" si="4"/>
        <v>1.6653962925078911</v>
      </c>
      <c r="L18" s="28" t="e">
        <f t="shared" si="5"/>
        <v>#DIV/0!</v>
      </c>
    </row>
    <row r="19" spans="1:12" x14ac:dyDescent="0.25">
      <c r="A19" s="15" t="s">
        <v>36</v>
      </c>
      <c r="B19" s="7" t="s">
        <v>3</v>
      </c>
      <c r="C19" s="61">
        <v>4011785</v>
      </c>
      <c r="D19" s="61"/>
      <c r="E19" s="45">
        <f t="shared" si="0"/>
        <v>-3.3675266124616363</v>
      </c>
      <c r="F19" s="45">
        <f t="shared" si="1"/>
        <v>3.3675266124616363</v>
      </c>
      <c r="G19" s="46" t="e">
        <f t="shared" si="2"/>
        <v>#DIV/0!</v>
      </c>
      <c r="H19" s="61">
        <v>0</v>
      </c>
      <c r="I19" s="61"/>
      <c r="J19" s="12">
        <f t="shared" si="3"/>
        <v>0</v>
      </c>
      <c r="K19" s="12">
        <f t="shared" si="4"/>
        <v>0</v>
      </c>
      <c r="L19" s="28" t="e">
        <f t="shared" si="5"/>
        <v>#DIV/0!</v>
      </c>
    </row>
    <row r="20" spans="1:12" x14ac:dyDescent="0.25">
      <c r="A20" s="15" t="s">
        <v>37</v>
      </c>
      <c r="B20" s="7" t="s">
        <v>23</v>
      </c>
      <c r="C20" s="61">
        <v>4551106</v>
      </c>
      <c r="D20" s="61"/>
      <c r="E20" s="45">
        <f t="shared" si="0"/>
        <v>-3.8202372687304593</v>
      </c>
      <c r="F20" s="45">
        <f t="shared" si="1"/>
        <v>3.8202372687304593</v>
      </c>
      <c r="G20" s="46" t="e">
        <f t="shared" si="2"/>
        <v>#DIV/0!</v>
      </c>
      <c r="H20" s="61">
        <v>0</v>
      </c>
      <c r="I20" s="61"/>
      <c r="J20" s="12">
        <f t="shared" si="3"/>
        <v>0</v>
      </c>
      <c r="K20" s="12">
        <f t="shared" si="4"/>
        <v>0</v>
      </c>
      <c r="L20" s="28" t="e">
        <f t="shared" si="5"/>
        <v>#DIV/0!</v>
      </c>
    </row>
    <row r="21" spans="1:12" x14ac:dyDescent="0.25">
      <c r="A21" s="15" t="s">
        <v>38</v>
      </c>
      <c r="B21" s="7" t="s">
        <v>4</v>
      </c>
      <c r="C21" s="61">
        <v>18948</v>
      </c>
      <c r="D21" s="61"/>
      <c r="E21" s="45">
        <f t="shared" si="0"/>
        <v>-1.5905113123690095E-2</v>
      </c>
      <c r="F21" s="45" t="s">
        <v>72</v>
      </c>
      <c r="G21" s="46" t="e">
        <f t="shared" ref="G21:G31" si="6">D21/D$37*100</f>
        <v>#DIV/0!</v>
      </c>
      <c r="H21" s="61">
        <v>0</v>
      </c>
      <c r="I21" s="61"/>
      <c r="J21" s="12">
        <f t="shared" si="3"/>
        <v>0</v>
      </c>
      <c r="K21" s="12">
        <f t="shared" si="4"/>
        <v>0</v>
      </c>
      <c r="L21" s="28" t="e">
        <f t="shared" si="5"/>
        <v>#DIV/0!</v>
      </c>
    </row>
    <row r="22" spans="1:12" x14ac:dyDescent="0.25">
      <c r="A22" s="15" t="s">
        <v>39</v>
      </c>
      <c r="B22" s="7" t="s">
        <v>16</v>
      </c>
      <c r="C22" s="61">
        <v>3379</v>
      </c>
      <c r="D22" s="61"/>
      <c r="E22" s="45">
        <f t="shared" si="0"/>
        <v>-2.8363614758786593E-3</v>
      </c>
      <c r="F22" s="45">
        <f t="shared" ref="F22:F27" si="7">C22/C$37*100</f>
        <v>2.8363614758786593E-3</v>
      </c>
      <c r="G22" s="46" t="e">
        <f t="shared" si="6"/>
        <v>#DIV/0!</v>
      </c>
      <c r="H22" s="61">
        <v>9059851</v>
      </c>
      <c r="I22" s="61"/>
      <c r="J22" s="12">
        <f t="shared" si="3"/>
        <v>-44.420689281189837</v>
      </c>
      <c r="K22" s="12">
        <f t="shared" si="4"/>
        <v>44.420689281189837</v>
      </c>
      <c r="L22" s="28" t="e">
        <f t="shared" si="5"/>
        <v>#DIV/0!</v>
      </c>
    </row>
    <row r="23" spans="1:12" x14ac:dyDescent="0.25">
      <c r="A23" s="15" t="s">
        <v>40</v>
      </c>
      <c r="B23" s="7" t="s">
        <v>17</v>
      </c>
      <c r="C23" s="61">
        <v>2000918</v>
      </c>
      <c r="D23" s="61"/>
      <c r="E23" s="45">
        <f t="shared" si="0"/>
        <v>-1.6795876684202946</v>
      </c>
      <c r="F23" s="45">
        <f t="shared" si="7"/>
        <v>1.6795876684202946</v>
      </c>
      <c r="G23" s="46" t="e">
        <f t="shared" si="6"/>
        <v>#DIV/0!</v>
      </c>
      <c r="H23" s="61">
        <v>0</v>
      </c>
      <c r="I23" s="61"/>
      <c r="J23" s="12">
        <f t="shared" si="3"/>
        <v>0</v>
      </c>
      <c r="K23" s="12">
        <f t="shared" si="4"/>
        <v>0</v>
      </c>
      <c r="L23" s="28" t="e">
        <f t="shared" si="5"/>
        <v>#DIV/0!</v>
      </c>
    </row>
    <row r="24" spans="1:12" x14ac:dyDescent="0.25">
      <c r="A24" s="15" t="s">
        <v>41</v>
      </c>
      <c r="B24" s="7" t="s">
        <v>18</v>
      </c>
      <c r="C24" s="61">
        <v>5584029</v>
      </c>
      <c r="D24" s="61"/>
      <c r="E24" s="45">
        <f t="shared" si="0"/>
        <v>-4.6872816619678108</v>
      </c>
      <c r="F24" s="45">
        <f t="shared" si="7"/>
        <v>4.6872816619678108</v>
      </c>
      <c r="G24" s="46" t="e">
        <f t="shared" si="6"/>
        <v>#DIV/0!</v>
      </c>
      <c r="H24" s="61">
        <v>0</v>
      </c>
      <c r="I24" s="61"/>
      <c r="J24" s="12">
        <f t="shared" si="3"/>
        <v>0</v>
      </c>
      <c r="K24" s="12">
        <f t="shared" si="4"/>
        <v>0</v>
      </c>
      <c r="L24" s="28" t="e">
        <f t="shared" si="5"/>
        <v>#DIV/0!</v>
      </c>
    </row>
    <row r="25" spans="1:12" x14ac:dyDescent="0.25">
      <c r="A25" s="15" t="s">
        <v>42</v>
      </c>
      <c r="B25" s="7" t="s">
        <v>19</v>
      </c>
      <c r="C25" s="61">
        <v>7953411</v>
      </c>
      <c r="D25" s="61"/>
      <c r="E25" s="45">
        <f t="shared" si="0"/>
        <v>-6.6761611607663713</v>
      </c>
      <c r="F25" s="45">
        <f t="shared" si="7"/>
        <v>6.6761611607663713</v>
      </c>
      <c r="G25" s="46" t="e">
        <f t="shared" si="6"/>
        <v>#DIV/0!</v>
      </c>
      <c r="H25" s="61">
        <v>0</v>
      </c>
      <c r="I25" s="61"/>
      <c r="J25" s="12">
        <f t="shared" si="3"/>
        <v>0</v>
      </c>
      <c r="K25" s="12">
        <f t="shared" si="4"/>
        <v>0</v>
      </c>
      <c r="L25" s="28" t="e">
        <f t="shared" si="5"/>
        <v>#DIV/0!</v>
      </c>
    </row>
    <row r="26" spans="1:12" x14ac:dyDescent="0.25">
      <c r="A26" s="15" t="s">
        <v>43</v>
      </c>
      <c r="B26" s="7" t="s">
        <v>11</v>
      </c>
      <c r="C26" s="61">
        <v>11088269</v>
      </c>
      <c r="D26" s="61"/>
      <c r="E26" s="45">
        <f t="shared" si="0"/>
        <v>-9.3075877554837501</v>
      </c>
      <c r="F26" s="45">
        <f t="shared" si="7"/>
        <v>9.3075877554837501</v>
      </c>
      <c r="G26" s="46" t="e">
        <f t="shared" si="6"/>
        <v>#DIV/0!</v>
      </c>
      <c r="H26" s="61">
        <v>0</v>
      </c>
      <c r="I26" s="61"/>
      <c r="J26" s="12">
        <f t="shared" si="3"/>
        <v>0</v>
      </c>
      <c r="K26" s="12">
        <f t="shared" si="4"/>
        <v>0</v>
      </c>
      <c r="L26" s="28" t="e">
        <f t="shared" si="5"/>
        <v>#DIV/0!</v>
      </c>
    </row>
    <row r="27" spans="1:12" x14ac:dyDescent="0.25">
      <c r="A27" s="15" t="s">
        <v>44</v>
      </c>
      <c r="B27" s="7" t="s">
        <v>15</v>
      </c>
      <c r="C27" s="61">
        <v>5068502</v>
      </c>
      <c r="D27" s="61"/>
      <c r="E27" s="45">
        <f t="shared" si="0"/>
        <v>-4.2545438926350805</v>
      </c>
      <c r="F27" s="45">
        <f t="shared" si="7"/>
        <v>4.2545438926350805</v>
      </c>
      <c r="G27" s="46" t="e">
        <f t="shared" si="6"/>
        <v>#DIV/0!</v>
      </c>
      <c r="H27" s="61">
        <v>0</v>
      </c>
      <c r="I27" s="61"/>
      <c r="J27" s="12">
        <f t="shared" si="3"/>
        <v>0</v>
      </c>
      <c r="K27" s="12">
        <f t="shared" si="4"/>
        <v>0</v>
      </c>
      <c r="L27" s="28" t="e">
        <f t="shared" si="5"/>
        <v>#DIV/0!</v>
      </c>
    </row>
    <row r="28" spans="1:12" x14ac:dyDescent="0.25">
      <c r="A28" s="15" t="s">
        <v>45</v>
      </c>
      <c r="B28" s="7" t="s">
        <v>66</v>
      </c>
      <c r="C28" s="61">
        <v>3457671</v>
      </c>
      <c r="D28" s="61"/>
      <c r="E28" s="45">
        <f t="shared" si="0"/>
        <v>-2.9023985855764547</v>
      </c>
      <c r="F28" s="45" t="s">
        <v>72</v>
      </c>
      <c r="G28" s="46" t="e">
        <f t="shared" si="6"/>
        <v>#DIV/0!</v>
      </c>
      <c r="H28" s="61">
        <v>0</v>
      </c>
      <c r="I28" s="61"/>
      <c r="J28" s="12">
        <f t="shared" si="3"/>
        <v>0</v>
      </c>
      <c r="K28" s="12">
        <f t="shared" si="4"/>
        <v>0</v>
      </c>
      <c r="L28" s="28" t="e">
        <f t="shared" si="5"/>
        <v>#DIV/0!</v>
      </c>
    </row>
    <row r="29" spans="1:12" x14ac:dyDescent="0.25">
      <c r="A29" s="15" t="s">
        <v>46</v>
      </c>
      <c r="B29" s="7" t="s">
        <v>22</v>
      </c>
      <c r="C29" s="61">
        <v>1858403</v>
      </c>
      <c r="D29" s="61"/>
      <c r="E29" s="45">
        <f t="shared" si="0"/>
        <v>-1.5599593595316155</v>
      </c>
      <c r="F29" s="45">
        <f>C29/C$37*100</f>
        <v>1.5599593595316155</v>
      </c>
      <c r="G29" s="46" t="e">
        <f t="shared" si="6"/>
        <v>#DIV/0!</v>
      </c>
      <c r="H29" s="61">
        <v>0</v>
      </c>
      <c r="I29" s="61"/>
      <c r="J29" s="12">
        <f t="shared" si="3"/>
        <v>0</v>
      </c>
      <c r="K29" s="12">
        <f t="shared" si="4"/>
        <v>0</v>
      </c>
      <c r="L29" s="28" t="e">
        <f t="shared" si="5"/>
        <v>#DIV/0!</v>
      </c>
    </row>
    <row r="30" spans="1:12" x14ac:dyDescent="0.25">
      <c r="A30" s="15" t="s">
        <v>47</v>
      </c>
      <c r="B30" s="7" t="s">
        <v>73</v>
      </c>
      <c r="C30" s="61">
        <v>1320766</v>
      </c>
      <c r="D30" s="61"/>
      <c r="E30" s="45">
        <f t="shared" si="0"/>
        <v>-1.1086622672537298</v>
      </c>
      <c r="F30" s="45">
        <f>C30/C$37*100</f>
        <v>1.1086622672537298</v>
      </c>
      <c r="G30" s="46" t="e">
        <f t="shared" si="6"/>
        <v>#DIV/0!</v>
      </c>
      <c r="H30" s="61">
        <v>0</v>
      </c>
      <c r="I30" s="61"/>
      <c r="J30" s="12">
        <f t="shared" si="3"/>
        <v>0</v>
      </c>
      <c r="K30" s="12">
        <f t="shared" si="4"/>
        <v>0</v>
      </c>
      <c r="L30" s="28" t="e">
        <f t="shared" si="5"/>
        <v>#DIV/0!</v>
      </c>
    </row>
    <row r="31" spans="1:12" x14ac:dyDescent="0.25">
      <c r="A31" s="15" t="s">
        <v>48</v>
      </c>
      <c r="B31" s="7" t="s">
        <v>20</v>
      </c>
      <c r="C31" s="61">
        <v>5541737</v>
      </c>
      <c r="D31" s="61"/>
      <c r="E31" s="45">
        <f t="shared" si="0"/>
        <v>-4.6517813957535878</v>
      </c>
      <c r="F31" s="45">
        <f>C31/C$37*100</f>
        <v>4.6517813957535878</v>
      </c>
      <c r="G31" s="46" t="e">
        <f t="shared" si="6"/>
        <v>#DIV/0!</v>
      </c>
      <c r="H31" s="61">
        <v>0</v>
      </c>
      <c r="I31" s="61"/>
      <c r="J31" s="12">
        <f t="shared" si="3"/>
        <v>0</v>
      </c>
      <c r="K31" s="12">
        <f t="shared" si="4"/>
        <v>0</v>
      </c>
      <c r="L31" s="28" t="e">
        <f t="shared" si="5"/>
        <v>#DIV/0!</v>
      </c>
    </row>
    <row r="32" spans="1:12" x14ac:dyDescent="0.25">
      <c r="A32" s="15" t="s">
        <v>49</v>
      </c>
      <c r="B32" s="7" t="s">
        <v>6</v>
      </c>
      <c r="C32" s="61">
        <v>0</v>
      </c>
      <c r="D32" s="61"/>
      <c r="E32" s="45"/>
      <c r="F32" s="45" t="s">
        <v>72</v>
      </c>
      <c r="G32" s="46" t="s">
        <v>72</v>
      </c>
      <c r="H32" s="61">
        <v>719841</v>
      </c>
      <c r="I32" s="61"/>
      <c r="J32" s="12">
        <f t="shared" si="3"/>
        <v>-3.5293994782983713</v>
      </c>
      <c r="K32" s="12">
        <f t="shared" si="4"/>
        <v>3.5293994782983713</v>
      </c>
      <c r="L32" s="28" t="e">
        <f t="shared" si="5"/>
        <v>#DIV/0!</v>
      </c>
    </row>
    <row r="33" spans="1:12" x14ac:dyDescent="0.25">
      <c r="A33" s="15" t="s">
        <v>50</v>
      </c>
      <c r="B33" s="7" t="s">
        <v>7</v>
      </c>
      <c r="C33" s="61">
        <v>2371787</v>
      </c>
      <c r="D33" s="61"/>
      <c r="E33" s="45">
        <f>IFERROR((D33-C33)/C$37*100, "-")</f>
        <v>-1.9908982763509375</v>
      </c>
      <c r="F33" s="45">
        <f>C33/C$37*100</f>
        <v>1.9908982763509375</v>
      </c>
      <c r="G33" s="46" t="e">
        <f>D33/D$37*100</f>
        <v>#DIV/0!</v>
      </c>
      <c r="H33" s="61">
        <v>4572198</v>
      </c>
      <c r="I33" s="61"/>
      <c r="J33" s="12">
        <f t="shared" si="3"/>
        <v>-22.417607827113013</v>
      </c>
      <c r="K33" s="12">
        <f t="shared" si="4"/>
        <v>22.417607827113013</v>
      </c>
      <c r="L33" s="28" t="e">
        <f t="shared" si="5"/>
        <v>#DIV/0!</v>
      </c>
    </row>
    <row r="34" spans="1:12" x14ac:dyDescent="0.25">
      <c r="A34" s="15" t="s">
        <v>51</v>
      </c>
      <c r="B34" s="7" t="s">
        <v>8</v>
      </c>
      <c r="C34" s="61">
        <v>0</v>
      </c>
      <c r="D34" s="61"/>
      <c r="E34" s="45">
        <f>IFERROR((D34-C34)/C$37*100, "-")</f>
        <v>0</v>
      </c>
      <c r="F34" s="45">
        <f>C34/C$37*100</f>
        <v>0</v>
      </c>
      <c r="G34" s="46" t="s">
        <v>72</v>
      </c>
      <c r="H34" s="61">
        <v>0</v>
      </c>
      <c r="I34" s="61"/>
      <c r="J34" s="12">
        <f t="shared" si="3"/>
        <v>0</v>
      </c>
      <c r="K34" s="12">
        <f t="shared" si="4"/>
        <v>0</v>
      </c>
      <c r="L34" s="28" t="e">
        <f t="shared" si="5"/>
        <v>#DIV/0!</v>
      </c>
    </row>
    <row r="35" spans="1:12" x14ac:dyDescent="0.25">
      <c r="A35" s="15" t="s">
        <v>52</v>
      </c>
      <c r="B35" s="7" t="s">
        <v>68</v>
      </c>
      <c r="C35" s="61">
        <v>77369</v>
      </c>
      <c r="D35" s="61"/>
      <c r="E35" s="45">
        <f>IFERROR((D35-C35)/C$37*100, "-")</f>
        <v>-6.4944199771309857E-2</v>
      </c>
      <c r="F35" s="45">
        <f>C35/C$37*100</f>
        <v>6.4944199771309857E-2</v>
      </c>
      <c r="G35" s="46" t="e">
        <f>D35/D$37*100</f>
        <v>#DIV/0!</v>
      </c>
      <c r="H35" s="61">
        <v>4223449</v>
      </c>
      <c r="I35" s="61"/>
      <c r="J35" s="12">
        <f t="shared" si="3"/>
        <v>-20.707682248190611</v>
      </c>
      <c r="K35" s="12">
        <f t="shared" si="4"/>
        <v>20.707682248190611</v>
      </c>
      <c r="L35" s="28" t="e">
        <f t="shared" si="5"/>
        <v>#DIV/0!</v>
      </c>
    </row>
    <row r="36" spans="1:12" x14ac:dyDescent="0.25">
      <c r="A36" s="15" t="s">
        <v>53</v>
      </c>
      <c r="B36" s="7" t="s">
        <v>25</v>
      </c>
      <c r="C36" s="61">
        <v>14447543</v>
      </c>
      <c r="D36" s="61"/>
      <c r="E36" s="45">
        <f>IFERROR((D36-C36)/C$37*100, "-")</f>
        <v>-12.127391058390174</v>
      </c>
      <c r="F36" s="45">
        <f>C36/C$37*100</f>
        <v>12.127391058390174</v>
      </c>
      <c r="G36" s="46" t="e">
        <f>D36/D$37*100</f>
        <v>#DIV/0!</v>
      </c>
      <c r="H36" s="61">
        <v>1379484</v>
      </c>
      <c r="I36" s="61"/>
      <c r="J36" s="12">
        <f t="shared" si="3"/>
        <v>-6.7636465690630994</v>
      </c>
      <c r="K36" s="12">
        <f t="shared" si="4"/>
        <v>6.7636465690630994</v>
      </c>
      <c r="L36" s="28" t="e">
        <f t="shared" si="5"/>
        <v>#DIV/0!</v>
      </c>
    </row>
    <row r="37" spans="1:12" x14ac:dyDescent="0.25">
      <c r="A37" s="3"/>
      <c r="B37" s="4" t="s">
        <v>56</v>
      </c>
      <c r="C37" s="10">
        <f>SUM(C10:C36)</f>
        <v>119131501</v>
      </c>
      <c r="D37" s="10">
        <f>SUM(D10:D36)</f>
        <v>0</v>
      </c>
      <c r="E37" s="5">
        <f>(D37-C37)/C37*100</f>
        <v>-100</v>
      </c>
      <c r="F37" s="58">
        <f>SUM(F10:F36)</f>
        <v>97.081696301299857</v>
      </c>
      <c r="G37" s="58" t="e">
        <f>SUM(G10:G36)</f>
        <v>#DIV/0!</v>
      </c>
      <c r="H37" s="10">
        <f>SUM(H10:H36)</f>
        <v>20395566</v>
      </c>
      <c r="I37" s="10">
        <f>SUM(I10:I36)</f>
        <v>0</v>
      </c>
      <c r="J37" s="5">
        <f>(I37-H37)/H37*100</f>
        <v>-100</v>
      </c>
      <c r="K37" s="58">
        <f>SUM(K10:K36)</f>
        <v>100</v>
      </c>
      <c r="L37" s="59" t="e">
        <f>SUM(L10:L36)</f>
        <v>#DIV/0!</v>
      </c>
    </row>
    <row r="38" spans="1:12" x14ac:dyDescent="0.25"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spans="1:12" x14ac:dyDescent="0.25">
      <c r="G39" s="48"/>
    </row>
    <row r="40" spans="1:12" x14ac:dyDescent="0.25">
      <c r="B40" s="49" t="s">
        <v>70</v>
      </c>
    </row>
    <row r="41" spans="1:12" x14ac:dyDescent="0.25">
      <c r="C41" s="9"/>
      <c r="D41" s="9"/>
      <c r="E41" s="6"/>
      <c r="F41" s="6"/>
      <c r="H41" s="9"/>
      <c r="I41" s="9"/>
    </row>
    <row r="42" spans="1:12" x14ac:dyDescent="0.25">
      <c r="C42" s="6"/>
      <c r="D42" s="6"/>
      <c r="E42" s="6"/>
      <c r="F42" s="6"/>
      <c r="H42" s="6"/>
      <c r="I42" s="6"/>
    </row>
    <row r="43" spans="1:12" x14ac:dyDescent="0.25">
      <c r="C43" s="37"/>
      <c r="D43" s="37"/>
      <c r="E43" s="6"/>
      <c r="F43" s="6"/>
      <c r="G43" s="6"/>
      <c r="H43" s="37"/>
      <c r="I43" s="37"/>
    </row>
    <row r="44" spans="1:12" x14ac:dyDescent="0.25">
      <c r="C44" s="6"/>
      <c r="D44" s="57"/>
      <c r="E44" s="6"/>
      <c r="F44" s="37"/>
      <c r="G44" s="56"/>
      <c r="H44" s="6"/>
      <c r="I44" s="9"/>
    </row>
    <row r="45" spans="1:12" x14ac:dyDescent="0.25">
      <c r="C45" s="38"/>
      <c r="D45" s="38"/>
      <c r="E45" s="6"/>
      <c r="F45" s="6"/>
    </row>
    <row r="47" spans="1:12" x14ac:dyDescent="0.25">
      <c r="D47" s="51"/>
    </row>
    <row r="48" spans="1:12" x14ac:dyDescent="0.25">
      <c r="C48" s="51"/>
      <c r="D48" s="51"/>
    </row>
    <row r="54" spans="2:3" x14ac:dyDescent="0.25">
      <c r="B54" s="18"/>
      <c r="C54" s="18"/>
    </row>
    <row r="55" spans="2:3" x14ac:dyDescent="0.25">
      <c r="B55" s="18"/>
      <c r="C55" s="18"/>
    </row>
    <row r="56" spans="2:3" x14ac:dyDescent="0.25">
      <c r="B56" s="18"/>
      <c r="C56" s="18"/>
    </row>
    <row r="57" spans="2:3" x14ac:dyDescent="0.25">
      <c r="B57" s="18"/>
      <c r="C57" s="18"/>
    </row>
    <row r="58" spans="2:3" x14ac:dyDescent="0.25">
      <c r="B58" s="18"/>
      <c r="C58" s="18"/>
    </row>
    <row r="59" spans="2:3" x14ac:dyDescent="0.25">
      <c r="B59" s="18"/>
      <c r="C59" s="18"/>
    </row>
    <row r="60" spans="2:3" x14ac:dyDescent="0.25">
      <c r="B60" s="18"/>
      <c r="C60" s="18"/>
    </row>
    <row r="61" spans="2:3" x14ac:dyDescent="0.25">
      <c r="B61" s="18"/>
      <c r="C61" s="18"/>
    </row>
    <row r="62" spans="2:3" x14ac:dyDescent="0.25">
      <c r="B62" s="18"/>
      <c r="C62" s="18"/>
    </row>
    <row r="63" spans="2:3" x14ac:dyDescent="0.25">
      <c r="B63" s="18"/>
      <c r="C63" s="18"/>
    </row>
    <row r="64" spans="2:3" x14ac:dyDescent="0.25">
      <c r="B64" s="18"/>
      <c r="C64" s="18"/>
    </row>
    <row r="65" spans="2:3" x14ac:dyDescent="0.25">
      <c r="B65" s="18"/>
      <c r="C65" s="18"/>
    </row>
    <row r="66" spans="2:3" x14ac:dyDescent="0.25">
      <c r="B66" s="18"/>
      <c r="C66" s="18"/>
    </row>
    <row r="67" spans="2:3" x14ac:dyDescent="0.25">
      <c r="B67" s="6"/>
      <c r="C67" s="6"/>
    </row>
    <row r="68" spans="2:3" x14ac:dyDescent="0.25">
      <c r="B68" s="18"/>
      <c r="C68" s="18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 xr:uid="{00000000-0002-0000-04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1</vt:i4>
      </vt:variant>
    </vt:vector>
  </HeadingPairs>
  <TitlesOfParts>
    <vt:vector size="6" baseType="lpstr">
      <vt:lpstr>BiH</vt:lpstr>
      <vt:lpstr>Teritorija FBiH</vt:lpstr>
      <vt:lpstr>FBiH</vt:lpstr>
      <vt:lpstr>RS</vt:lpstr>
      <vt:lpstr>Teritorija RS</vt:lpstr>
      <vt:lpstr>BiH!Podrucje_ispisa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2023-04-25T13:02:47Z</cp:lastPrinted>
  <dcterms:created xsi:type="dcterms:W3CDTF">2018-01-08T12:56:16Z</dcterms:created>
  <dcterms:modified xsi:type="dcterms:W3CDTF">2024-04-19T08:53:12Z</dcterms:modified>
</cp:coreProperties>
</file>