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BS EVLADA 1X0424\"/>
    </mc:Choice>
  </mc:AlternateContent>
  <xr:revisionPtr revIDLastSave="0" documentId="13_ncr:1_{F330CE56-A7D1-4503-B453-99B15486EE9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42" l="1"/>
  <c r="M25" i="43"/>
  <c r="E25" i="43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F36" i="41" l="1"/>
  <c r="D36" i="41"/>
  <c r="H36" i="41"/>
  <c r="J36" i="41"/>
  <c r="M12" i="41"/>
  <c r="N1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N24" i="43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<sst xmlns="http://schemas.openxmlformats.org/spreadsheetml/2006/main" count="178" uniqueCount="71">
  <si>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</si>
  <si>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</si>
  <si>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</si>
  <si>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</si>
  <si>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</si>
  <si>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</si>
  <si>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</si>
  <si>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</si>
  <si>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</si>
  <si>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</si>
  <si>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</si>
  <si>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</si>
  <si>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</si>
  <si>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</si>
  <si>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</si>
  <si>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</si>
  <si>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</si>
  <si>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</si>
  <si>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</si>
  <si>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</si>
  <si>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</si>
  <si>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</si>
  <si>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</si>
  <si>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</si>
  <si>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</si>
  <si>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</si>
  <si>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</si>
  <si>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</si>
  <si>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</si>
  <si>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</si>
  <si>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</si>
  <si>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</si>
  <si>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</si>
  <si>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</si>
  <si>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</si>
  <si>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</si>
  <si>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</si>
  <si>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</si>
  <si>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</si>
  <si>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</si>
  <si>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</si>
  <si>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</si>
  <si>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</si>
  <si>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</si>
  <si>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</si>
  <si>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</si>
  <si>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</si>
  <si>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</si>
  <si>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</si>
  <si>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</si>
  <si>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</si>
  <si>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</si>
  <si>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</si>
  <si>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</si>
  <si>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</si>
  <si>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</si>
  <si>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</si>
  <si>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</si>
  <si>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</si>
  <si>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</si>
  <si>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</si>
  <si>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I-I-2024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</si>
  <si>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</si>
  <si>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</si>
  <si>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</si>
  <si>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</si>
  <si>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</si>
  <si>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</si>
  <si>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</si>
  <si>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</si>
  <si>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BROJ I VRIJEDNOST ISPLAĆENIH ŠTETA PO DRUŠTVIMA ZA OSIGURANJE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</si>
</sst>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48" t="s">
        <v>61</v>
      </c>
      <c r="D10" s="53" t="s">
        <v>49</v>
      </c>
      <c r="E10" s="48" t="s">
        <v>61</v>
      </c>
      <c r="F10" s="7" t="s">
        <v>49</v>
      </c>
      <c r="G10" s="48" t="s">
        <v>61</v>
      </c>
      <c r="H10" s="53" t="s">
        <v>49</v>
      </c>
      <c r="I10" s="48" t="s">
        <v>61</v>
      </c>
      <c r="J10" s="7" t="s">
        <v>49</v>
      </c>
      <c r="K10" s="48" t="s">
        <v>61</v>
      </c>
      <c r="L10" s="53" t="s">
        <v>49</v>
      </c>
      <c r="M10" s="48" t="s">
        <v>61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f>FBiH!C11</f>
        <v>1510</v>
      </c>
      <c r="D11" s="31">
        <f t="shared" ref="D11:D23" si="0">C11/C$36*100</f>
        <v>11.482889733840304</v>
      </c>
      <c r="E11" s="50">
        <f>FBiH!E11</f>
        <v>2539954</v>
      </c>
      <c r="F11" s="31">
        <f t="shared" ref="F11:F23" si="1">E11/E$36*100</f>
        <v>10.385748401588017</v>
      </c>
      <c r="G11" s="50">
        <f>FBiH!G11</f>
        <v>57</v>
      </c>
      <c r="H11" s="67">
        <f t="shared" ref="H11:H23" si="2">G11/G$36*100</f>
        <v>3.6821705426356592</v>
      </c>
      <c r="I11" s="50">
        <f>FBiH!I11</f>
        <v>470884</v>
      </c>
      <c r="J11" s="31">
        <f t="shared" ref="J11:J23" si="3">I11/I$36*100</f>
        <v>6.4561710629489149</v>
      </c>
      <c r="K11" s="50">
        <f>FBiH!K11</f>
        <v>1567</v>
      </c>
      <c r="L11" s="67">
        <f t="shared" ref="L11:L23" si="4">K11/K$36*100</f>
        <v>10.661314464553</v>
      </c>
      <c r="M11" s="50">
        <f>FBiH!M11</f>
        <v>3010838</v>
      </c>
      <c r="N11" s="31">
        <f t="shared" ref="N11:N23" si="5">M11/M$36*100</f>
        <v>9.4830445316361747</v>
      </c>
    </row>
    <row r="12" spans="1:14" x14ac:dyDescent="0.25">
      <c r="A12" s="42" t="s">
        <v>23</v>
      </c>
      <c r="B12" s="71" t="s">
        <v>64</v>
      </c>
      <c r="C12" s="49">
        <f>FBiH!C12</f>
        <v>2621</v>
      </c>
      <c r="D12" s="31">
        <f t="shared" si="0"/>
        <v>19.931558935361217</v>
      </c>
      <c r="E12" s="49">
        <f>FBiH!E12</f>
        <v>4596402</v>
      </c>
      <c r="F12" s="31">
        <f t="shared" si="1"/>
        <v>18.794464279493241</v>
      </c>
      <c r="G12" s="49">
        <f>FBiH!G12</f>
        <v>0</v>
      </c>
      <c r="H12" s="67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2621</v>
      </c>
      <c r="L12" s="67">
        <f t="shared" si="4"/>
        <v>17.832358143965166</v>
      </c>
      <c r="M12" s="49">
        <f>FBiH!M12</f>
        <v>4596402</v>
      </c>
      <c r="N12" s="31">
        <f t="shared" si="5"/>
        <v>14.476994395348264</v>
      </c>
    </row>
    <row r="13" spans="1:14" x14ac:dyDescent="0.25">
      <c r="A13" s="42" t="s">
        <v>24</v>
      </c>
      <c r="B13" s="71" t="s">
        <v>9</v>
      </c>
      <c r="C13" s="49">
        <f>RS!C11</f>
        <v>138</v>
      </c>
      <c r="D13" s="31">
        <f t="shared" si="0"/>
        <v>1.0494296577946769</v>
      </c>
      <c r="E13" s="49">
        <f>RS!E11</f>
        <v>427494</v>
      </c>
      <c r="F13" s="31">
        <f t="shared" si="1"/>
        <v>1.7480021792475251</v>
      </c>
      <c r="G13" s="49">
        <f>RS!G11</f>
        <v>0</v>
      </c>
      <c r="H13" s="67">
        <f t="shared" si="2"/>
        <v>0</v>
      </c>
      <c r="I13" s="49">
        <f>RS!I11</f>
        <v>0</v>
      </c>
      <c r="J13" s="31">
        <f t="shared" si="3"/>
        <v>0</v>
      </c>
      <c r="K13" s="49">
        <f>RS!K11</f>
        <v>138</v>
      </c>
      <c r="L13" s="67">
        <f t="shared" si="4"/>
        <v>0.93890325214314863</v>
      </c>
      <c r="M13" s="49">
        <f>RS!M11</f>
        <v>427494</v>
      </c>
      <c r="N13" s="31">
        <f t="shared" si="5"/>
        <v>1.3464506024592739</v>
      </c>
    </row>
    <row r="14" spans="1:14" x14ac:dyDescent="0.25">
      <c r="A14" s="42" t="s">
        <v>25</v>
      </c>
      <c r="B14" s="71" t="s">
        <v>0</v>
      </c>
      <c r="C14" s="49">
        <f>FBiH!C13</f>
        <v>205</v>
      </c>
      <c r="D14" s="31">
        <f t="shared" si="0"/>
        <v>1.55893536121673</v>
      </c>
      <c r="E14" s="49">
        <f>FBiH!E13</f>
        <v>473782</v>
      </c>
      <c r="F14" s="31">
        <f t="shared" si="1"/>
        <v>1.9372715605090387</v>
      </c>
      <c r="G14" s="49">
        <f>FBiH!G13</f>
        <v>0</v>
      </c>
      <c r="H14" s="67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205</v>
      </c>
      <c r="L14" s="67">
        <f t="shared" si="4"/>
        <v>1.3947475847054021</v>
      </c>
      <c r="M14" s="49">
        <f>FBiH!M13</f>
        <v>473782</v>
      </c>
      <c r="N14" s="31">
        <f t="shared" si="5"/>
        <v>1.4922409655676094</v>
      </c>
    </row>
    <row r="15" spans="1:14" x14ac:dyDescent="0.25">
      <c r="A15" s="42" t="s">
        <v>26</v>
      </c>
      <c r="B15" s="71" t="s">
        <v>65</v>
      </c>
      <c r="C15" s="49">
        <f>FBiH!C14</f>
        <v>0</v>
      </c>
      <c r="D15" s="31">
        <f t="shared" si="0"/>
        <v>0</v>
      </c>
      <c r="E15" s="49">
        <f>FBiH!E14</f>
        <v>0</v>
      </c>
      <c r="F15" s="31">
        <f t="shared" si="1"/>
        <v>0</v>
      </c>
      <c r="G15" s="49">
        <f>FBiH!G14</f>
        <v>0</v>
      </c>
      <c r="H15" s="67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0</v>
      </c>
      <c r="L15" s="67">
        <f t="shared" si="4"/>
        <v>0</v>
      </c>
      <c r="M15" s="49">
        <f>FBiH!M14</f>
        <v>0</v>
      </c>
      <c r="N15" s="31">
        <f t="shared" si="5"/>
        <v>0</v>
      </c>
    </row>
    <row r="16" spans="1:14" x14ac:dyDescent="0.25">
      <c r="A16" s="42" t="s">
        <v>27</v>
      </c>
      <c r="B16" s="8" t="s">
        <v>1</v>
      </c>
      <c r="C16" s="49">
        <f>FBiH!C15</f>
        <v>565</v>
      </c>
      <c r="D16" s="31">
        <f t="shared" si="0"/>
        <v>4.2965779467680605</v>
      </c>
      <c r="E16" s="49">
        <f>FBiH!E15</f>
        <v>1694536</v>
      </c>
      <c r="F16" s="31">
        <f t="shared" si="1"/>
        <v>6.9288753077549252</v>
      </c>
      <c r="G16" s="49">
        <f>FBiH!G15</f>
        <v>46</v>
      </c>
      <c r="H16" s="67">
        <f t="shared" si="2"/>
        <v>2.9715762273901807</v>
      </c>
      <c r="I16" s="49">
        <f>FBiH!I15</f>
        <v>375991</v>
      </c>
      <c r="J16" s="31">
        <f t="shared" si="3"/>
        <v>5.1551172138556964</v>
      </c>
      <c r="K16" s="49">
        <f>FBiH!K15</f>
        <v>611</v>
      </c>
      <c r="L16" s="67">
        <f t="shared" si="4"/>
        <v>4.1570281670975646</v>
      </c>
      <c r="M16" s="49">
        <f>FBiH!M15</f>
        <v>2070527</v>
      </c>
      <c r="N16" s="31">
        <f t="shared" si="5"/>
        <v>6.5214069122799216</v>
      </c>
    </row>
    <row r="17" spans="1:14" x14ac:dyDescent="0.25">
      <c r="A17" s="42" t="s">
        <v>28</v>
      </c>
      <c r="B17" s="8" t="s">
        <v>10</v>
      </c>
      <c r="C17" s="49">
        <f>RS!C12</f>
        <v>352</v>
      </c>
      <c r="D17" s="31">
        <f t="shared" si="0"/>
        <v>2.6768060836501903</v>
      </c>
      <c r="E17" s="49">
        <f>RS!E12</f>
        <v>1030114</v>
      </c>
      <c r="F17" s="31">
        <f t="shared" si="1"/>
        <v>4.2120860570519936</v>
      </c>
      <c r="G17" s="49">
        <f>RS!G12</f>
        <v>0</v>
      </c>
      <c r="H17" s="67">
        <f t="shared" si="2"/>
        <v>0</v>
      </c>
      <c r="I17" s="49">
        <f>RS!I12</f>
        <v>0</v>
      </c>
      <c r="J17" s="31">
        <f t="shared" si="3"/>
        <v>0</v>
      </c>
      <c r="K17" s="49">
        <f>RS!K12</f>
        <v>352</v>
      </c>
      <c r="L17" s="67">
        <f t="shared" si="4"/>
        <v>2.394883657640495</v>
      </c>
      <c r="M17" s="49">
        <f>RS!M12</f>
        <v>1030114</v>
      </c>
      <c r="N17" s="31">
        <f t="shared" si="5"/>
        <v>3.2444844042296093</v>
      </c>
    </row>
    <row r="18" spans="1:14" x14ac:dyDescent="0.25">
      <c r="A18" s="42" t="s">
        <v>29</v>
      </c>
      <c r="B18" s="8" t="s">
        <v>11</v>
      </c>
      <c r="C18" s="49">
        <f>RS!C13</f>
        <v>485</v>
      </c>
      <c r="D18" s="31">
        <f t="shared" si="0"/>
        <v>3.6882129277566538</v>
      </c>
      <c r="E18" s="49">
        <f>RS!E13</f>
        <v>1633097</v>
      </c>
      <c r="F18" s="31">
        <f t="shared" si="1"/>
        <v>6.6776542242057086</v>
      </c>
      <c r="G18" s="49">
        <f>RS!G13</f>
        <v>0</v>
      </c>
      <c r="H18" s="67">
        <f t="shared" si="2"/>
        <v>0</v>
      </c>
      <c r="I18" s="49">
        <f>RS!I13</f>
        <v>0</v>
      </c>
      <c r="J18" s="31">
        <f t="shared" si="3"/>
        <v>0</v>
      </c>
      <c r="K18" s="49">
        <f>RS!K13</f>
        <v>485</v>
      </c>
      <c r="L18" s="67">
        <f t="shared" si="4"/>
        <v>3.2997686760103417</v>
      </c>
      <c r="M18" s="49">
        <f>RS!M13</f>
        <v>1633097</v>
      </c>
      <c r="N18" s="31">
        <f t="shared" si="5"/>
        <v>5.1436615239615824</v>
      </c>
    </row>
    <row r="19" spans="1:14" x14ac:dyDescent="0.25">
      <c r="A19" s="42" t="s">
        <v>30</v>
      </c>
      <c r="B19" s="8" t="s">
        <v>2</v>
      </c>
      <c r="C19" s="49">
        <f>FBiH!C16</f>
        <v>1211</v>
      </c>
      <c r="D19" s="31">
        <f t="shared" si="0"/>
        <v>9.2091254752851714</v>
      </c>
      <c r="E19" s="49">
        <f>FBiH!E16</f>
        <v>2283115</v>
      </c>
      <c r="F19" s="31">
        <f t="shared" si="1"/>
        <v>9.3355462192983136</v>
      </c>
      <c r="G19" s="49">
        <f>FBiH!G16</f>
        <v>0</v>
      </c>
      <c r="H19" s="67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1211</v>
      </c>
      <c r="L19" s="67">
        <f t="shared" si="4"/>
        <v>8.2392162198938639</v>
      </c>
      <c r="M19" s="49">
        <f>FBiH!M16</f>
        <v>2283115</v>
      </c>
      <c r="N19" s="31">
        <f t="shared" si="5"/>
        <v>7.1909817850865849</v>
      </c>
    </row>
    <row r="20" spans="1:14" x14ac:dyDescent="0.25">
      <c r="A20" s="42" t="s">
        <v>31</v>
      </c>
      <c r="B20" s="8" t="s">
        <v>19</v>
      </c>
      <c r="C20" s="49">
        <f>RS!C14</f>
        <v>145</v>
      </c>
      <c r="D20" s="31">
        <f t="shared" si="0"/>
        <v>1.1026615969581748</v>
      </c>
      <c r="E20" s="49">
        <f>RS!E14</f>
        <v>389130</v>
      </c>
      <c r="F20" s="31">
        <f t="shared" si="1"/>
        <v>1.5911336486841672</v>
      </c>
      <c r="G20" s="49">
        <f>RS!G14</f>
        <v>0</v>
      </c>
      <c r="H20" s="67">
        <f t="shared" si="2"/>
        <v>0</v>
      </c>
      <c r="I20" s="49">
        <f>RS!I14</f>
        <v>0</v>
      </c>
      <c r="J20" s="31">
        <f t="shared" si="3"/>
        <v>0</v>
      </c>
      <c r="K20" s="49">
        <f>RS!K14</f>
        <v>145</v>
      </c>
      <c r="L20" s="67">
        <f t="shared" si="4"/>
        <v>0.98652877942577222</v>
      </c>
      <c r="M20" s="49">
        <f>RS!M14</f>
        <v>389130</v>
      </c>
      <c r="N20" s="31">
        <f t="shared" si="5"/>
        <v>1.2256179570589931</v>
      </c>
    </row>
    <row r="21" spans="1:14" x14ac:dyDescent="0.25">
      <c r="A21" s="42" t="s">
        <v>32</v>
      </c>
      <c r="B21" s="8" t="s">
        <v>58</v>
      </c>
      <c r="C21" s="49">
        <f>RS!C15</f>
        <v>139</v>
      </c>
      <c r="D21" s="31">
        <f t="shared" si="0"/>
        <v>1.0570342205323193</v>
      </c>
      <c r="E21" s="49">
        <f>RS!E15</f>
        <v>246147</v>
      </c>
      <c r="F21" s="31">
        <f t="shared" si="1"/>
        <v>1.0064831141846213</v>
      </c>
      <c r="G21" s="49">
        <f>RS!G15</f>
        <v>185</v>
      </c>
      <c r="H21" s="67">
        <f t="shared" si="2"/>
        <v>11.950904392764858</v>
      </c>
      <c r="I21" s="49">
        <f>RS!I15</f>
        <v>767992</v>
      </c>
      <c r="J21" s="31">
        <f t="shared" si="3"/>
        <v>10.529743476049862</v>
      </c>
      <c r="K21" s="49">
        <f>RS!K15</f>
        <v>324</v>
      </c>
      <c r="L21" s="67">
        <f t="shared" si="4"/>
        <v>2.2043815485100016</v>
      </c>
      <c r="M21" s="49">
        <f>RS!M15</f>
        <v>1014139</v>
      </c>
      <c r="N21" s="31">
        <f t="shared" si="5"/>
        <v>3.1941689650087381</v>
      </c>
    </row>
    <row r="22" spans="1:14" x14ac:dyDescent="0.25">
      <c r="A22" s="42" t="s">
        <v>33</v>
      </c>
      <c r="B22" s="8" t="s">
        <v>3</v>
      </c>
      <c r="C22" s="49">
        <f>FBiH!C17</f>
        <v>501</v>
      </c>
      <c r="D22" s="31">
        <f t="shared" si="0"/>
        <v>3.8098859315589353</v>
      </c>
      <c r="E22" s="49">
        <f>FBiH!E17</f>
        <v>933418</v>
      </c>
      <c r="F22" s="31">
        <f t="shared" si="1"/>
        <v>3.8167008148625858</v>
      </c>
      <c r="G22" s="49">
        <f>FBiH!G17</f>
        <v>150</v>
      </c>
      <c r="H22" s="67">
        <f t="shared" si="2"/>
        <v>9.6899224806201563</v>
      </c>
      <c r="I22" s="49">
        <f>FBiH!I17</f>
        <v>1378868</v>
      </c>
      <c r="J22" s="31">
        <f t="shared" si="3"/>
        <v>18.90530933568829</v>
      </c>
      <c r="K22" s="49">
        <f>FBiH!K17</f>
        <v>651</v>
      </c>
      <c r="L22" s="67">
        <f t="shared" si="4"/>
        <v>4.4291740372839845</v>
      </c>
      <c r="M22" s="49">
        <f>FBiH!M17</f>
        <v>2312286</v>
      </c>
      <c r="N22" s="31">
        <f t="shared" si="5"/>
        <v>7.2828598243674634</v>
      </c>
    </row>
    <row r="23" spans="1:14" x14ac:dyDescent="0.25">
      <c r="A23" s="42" t="s">
        <v>34</v>
      </c>
      <c r="B23" s="8" t="s">
        <v>14</v>
      </c>
      <c r="C23" s="49">
        <f>RS!C16</f>
        <v>91</v>
      </c>
      <c r="D23" s="31">
        <f t="shared" si="0"/>
        <v>0.69201520912547521</v>
      </c>
      <c r="E23" s="49">
        <f>RS!E16</f>
        <v>218226</v>
      </c>
      <c r="F23" s="31">
        <f t="shared" si="1"/>
        <v>0.89231550283388872</v>
      </c>
      <c r="G23" s="49">
        <f>RS!G16</f>
        <v>0</v>
      </c>
      <c r="H23" s="68">
        <f t="shared" si="2"/>
        <v>0</v>
      </c>
      <c r="I23" s="49">
        <f>RS!I16</f>
        <v>0</v>
      </c>
      <c r="J23" s="31">
        <f t="shared" si="3"/>
        <v>0</v>
      </c>
      <c r="K23" s="49">
        <f>RS!K16</f>
        <v>91</v>
      </c>
      <c r="L23" s="68">
        <f t="shared" si="4"/>
        <v>0.61913185467410525</v>
      </c>
      <c r="M23" s="49">
        <f>RS!M16</f>
        <v>218226</v>
      </c>
      <c r="N23" s="31">
        <f t="shared" si="5"/>
        <v>0.6873325220290285</v>
      </c>
    </row>
    <row r="24" spans="1:14" x14ac:dyDescent="0.25">
      <c r="A24" s="42" t="s">
        <v>35</v>
      </c>
      <c r="B24" s="8" t="s">
        <v>15</v>
      </c>
      <c r="C24" s="49">
        <f>RS!C17</f>
        <v>260</v>
      </c>
      <c r="D24" s="31">
        <f t="shared" ref="D24:D35" si="6">C24/C$36*100</f>
        <v>1.977186311787072</v>
      </c>
      <c r="E24" s="49">
        <f>RS!E17</f>
        <v>558004</v>
      </c>
      <c r="F24" s="31">
        <f t="shared" ref="F24:F35" si="7">E24/E$36*100</f>
        <v>2.2816512232425157</v>
      </c>
      <c r="G24" s="49">
        <f>RS!G17</f>
        <v>0</v>
      </c>
      <c r="H24" s="68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260</v>
      </c>
      <c r="L24" s="68">
        <f t="shared" ref="L24:L35" si="10">K24/K$36*100</f>
        <v>1.7689481562117293</v>
      </c>
      <c r="M24" s="49">
        <f>RS!M17</f>
        <v>558004</v>
      </c>
      <c r="N24" s="31">
        <f t="shared" ref="N24:N35" si="11">M24/M$36*100</f>
        <v>1.757509630485304</v>
      </c>
    </row>
    <row r="25" spans="1:14" x14ac:dyDescent="0.25">
      <c r="A25" s="42" t="s">
        <v>36</v>
      </c>
      <c r="B25" s="8" t="s">
        <v>16</v>
      </c>
      <c r="C25" s="49">
        <f>RS!C18</f>
        <v>111</v>
      </c>
      <c r="D25" s="31">
        <f t="shared" si="6"/>
        <v>0.84410646387832688</v>
      </c>
      <c r="E25" s="49">
        <f>RS!E18</f>
        <v>352296</v>
      </c>
      <c r="F25" s="31">
        <f t="shared" si="7"/>
        <v>1.4405212137250722</v>
      </c>
      <c r="G25" s="49">
        <f>RS!G18</f>
        <v>0</v>
      </c>
      <c r="H25" s="68">
        <f t="shared" si="8"/>
        <v>0</v>
      </c>
      <c r="I25" s="49">
        <f>RS!I18</f>
        <v>0</v>
      </c>
      <c r="J25" s="31">
        <f t="shared" si="9"/>
        <v>0</v>
      </c>
      <c r="K25" s="49">
        <f>RS!K18</f>
        <v>111</v>
      </c>
      <c r="L25" s="68">
        <f t="shared" si="10"/>
        <v>0.75520478976731531</v>
      </c>
      <c r="M25" s="49">
        <f>RS!M18</f>
        <v>352296</v>
      </c>
      <c r="N25" s="31">
        <f t="shared" si="11"/>
        <v>1.1096042551333876</v>
      </c>
    </row>
    <row r="26" spans="1:14" x14ac:dyDescent="0.25">
      <c r="A26" s="42" t="s">
        <v>37</v>
      </c>
      <c r="B26" s="8" t="s">
        <v>8</v>
      </c>
      <c r="C26" s="49">
        <f>RS!C19</f>
        <v>304</v>
      </c>
      <c r="D26" s="31">
        <f t="shared" si="6"/>
        <v>2.3117870722433458</v>
      </c>
      <c r="E26" s="49">
        <f>RS!E19</f>
        <v>691855</v>
      </c>
      <c r="F26" s="31">
        <f t="shared" si="7"/>
        <v>2.828961453782501</v>
      </c>
      <c r="G26" s="49">
        <f>RS!G19</f>
        <v>0</v>
      </c>
      <c r="H26" s="68">
        <f t="shared" si="8"/>
        <v>0</v>
      </c>
      <c r="I26" s="49">
        <f>RS!I19</f>
        <v>0</v>
      </c>
      <c r="J26" s="31">
        <f t="shared" si="9"/>
        <v>0</v>
      </c>
      <c r="K26" s="49">
        <f>RS!K19</f>
        <v>304</v>
      </c>
      <c r="L26" s="68">
        <f t="shared" si="10"/>
        <v>2.0683086134167912</v>
      </c>
      <c r="M26" s="49">
        <f>RS!M19</f>
        <v>691855</v>
      </c>
      <c r="N26" s="31">
        <f t="shared" si="11"/>
        <v>2.1790915932491703</v>
      </c>
    </row>
    <row r="27" spans="1:14" x14ac:dyDescent="0.25">
      <c r="A27" s="42" t="s">
        <v>38</v>
      </c>
      <c r="B27" s="8" t="s">
        <v>12</v>
      </c>
      <c r="C27" s="49">
        <f>RS!C20</f>
        <v>124</v>
      </c>
      <c r="D27" s="31">
        <f t="shared" si="6"/>
        <v>0.94296577946768068</v>
      </c>
      <c r="E27" s="49">
        <f>RS!E20</f>
        <v>388677</v>
      </c>
      <c r="F27" s="31">
        <f t="shared" si="7"/>
        <v>1.5892813537111405</v>
      </c>
      <c r="G27" s="49">
        <f>RS!G20</f>
        <v>0</v>
      </c>
      <c r="H27" s="68">
        <f t="shared" si="8"/>
        <v>0</v>
      </c>
      <c r="I27" s="49">
        <f>RS!I20</f>
        <v>0</v>
      </c>
      <c r="J27" s="31">
        <f t="shared" si="9"/>
        <v>0</v>
      </c>
      <c r="K27" s="49">
        <f>RS!K20</f>
        <v>124</v>
      </c>
      <c r="L27" s="68">
        <f t="shared" si="10"/>
        <v>0.84365219757790177</v>
      </c>
      <c r="M27" s="49">
        <f>RS!M20</f>
        <v>388677</v>
      </c>
      <c r="N27" s="31">
        <f t="shared" si="11"/>
        <v>1.2241911718341385</v>
      </c>
    </row>
    <row r="28" spans="1:14" x14ac:dyDescent="0.25">
      <c r="A28" s="42" t="s">
        <v>39</v>
      </c>
      <c r="B28" s="8" t="s">
        <v>53</v>
      </c>
      <c r="C28" s="49">
        <f>RS!C21</f>
        <v>186</v>
      </c>
      <c r="D28" s="31">
        <f t="shared" si="6"/>
        <v>1.4144486692015208</v>
      </c>
      <c r="E28" s="49">
        <f>RS!E21</f>
        <v>501275</v>
      </c>
      <c r="F28" s="31">
        <f t="shared" si="7"/>
        <v>2.0496891006711278</v>
      </c>
      <c r="G28" s="49">
        <f>RS!G21</f>
        <v>0</v>
      </c>
      <c r="H28" s="68">
        <f t="shared" si="8"/>
        <v>0</v>
      </c>
      <c r="I28" s="49">
        <f>RS!I21</f>
        <v>0</v>
      </c>
      <c r="J28" s="31">
        <f t="shared" si="9"/>
        <v>0</v>
      </c>
      <c r="K28" s="49">
        <f>RS!K21</f>
        <v>186</v>
      </c>
      <c r="L28" s="68">
        <f t="shared" si="10"/>
        <v>1.2654782963668527</v>
      </c>
      <c r="M28" s="49">
        <f>RS!M21</f>
        <v>501275</v>
      </c>
      <c r="N28" s="31">
        <f t="shared" si="11"/>
        <v>1.5788339152076343</v>
      </c>
    </row>
    <row r="29" spans="1:14" x14ac:dyDescent="0.25">
      <c r="A29" s="42" t="s">
        <v>40</v>
      </c>
      <c r="B29" s="8" t="s">
        <v>4</v>
      </c>
      <c r="C29" s="49">
        <f>FBiH!C18</f>
        <v>1062</v>
      </c>
      <c r="D29" s="31">
        <f t="shared" si="6"/>
        <v>8.0760456273764252</v>
      </c>
      <c r="E29" s="49">
        <f>FBiH!E18</f>
        <v>2367337</v>
      </c>
      <c r="F29" s="31">
        <f t="shared" si="7"/>
        <v>9.6799258820317888</v>
      </c>
      <c r="G29" s="49">
        <f>FBiH!G18</f>
        <v>69</v>
      </c>
      <c r="H29" s="68">
        <f t="shared" si="8"/>
        <v>4.4573643410852712</v>
      </c>
      <c r="I29" s="49">
        <f>FBiH!I18</f>
        <v>282786</v>
      </c>
      <c r="J29" s="31">
        <f t="shared" si="9"/>
        <v>3.8772071045248344</v>
      </c>
      <c r="K29" s="49">
        <f>FBiH!K18</f>
        <v>1131</v>
      </c>
      <c r="L29" s="68">
        <f t="shared" si="10"/>
        <v>7.6949244795210232</v>
      </c>
      <c r="M29" s="49">
        <f>FBiH!M18</f>
        <v>2650123</v>
      </c>
      <c r="N29" s="31">
        <f t="shared" si="11"/>
        <v>8.3469234888470432</v>
      </c>
    </row>
    <row r="30" spans="1:14" x14ac:dyDescent="0.25">
      <c r="A30" s="42" t="s">
        <v>41</v>
      </c>
      <c r="B30" s="8" t="s">
        <v>18</v>
      </c>
      <c r="C30" s="49">
        <f>RS!C22</f>
        <v>19</v>
      </c>
      <c r="D30" s="31">
        <f t="shared" si="6"/>
        <v>0.14448669201520911</v>
      </c>
      <c r="E30" s="49">
        <f>RS!E22</f>
        <v>12335</v>
      </c>
      <c r="F30" s="31">
        <f t="shared" si="7"/>
        <v>5.0437215214759086E-2</v>
      </c>
      <c r="G30" s="49">
        <f>RS!G22</f>
        <v>0</v>
      </c>
      <c r="H30" s="68">
        <f t="shared" si="8"/>
        <v>0</v>
      </c>
      <c r="I30" s="49">
        <f>RS!I22</f>
        <v>0</v>
      </c>
      <c r="J30" s="31">
        <f t="shared" si="9"/>
        <v>0</v>
      </c>
      <c r="K30" s="49">
        <f>RS!K22</f>
        <v>19</v>
      </c>
      <c r="L30" s="68">
        <f t="shared" si="10"/>
        <v>0.12926928833854945</v>
      </c>
      <c r="M30" s="49">
        <f>RS!M22</f>
        <v>12335</v>
      </c>
      <c r="N30" s="31">
        <f t="shared" si="11"/>
        <v>3.8850763241905478E-2</v>
      </c>
    </row>
    <row r="31" spans="1:14" x14ac:dyDescent="0.25">
      <c r="A31" s="42" t="s">
        <v>42</v>
      </c>
      <c r="B31" s="8" t="s">
        <v>17</v>
      </c>
      <c r="C31" s="49">
        <f>RS!C23</f>
        <v>178</v>
      </c>
      <c r="D31" s="31">
        <f t="shared" si="6"/>
        <v>1.3536121673003803</v>
      </c>
      <c r="E31" s="49">
        <f>RS!E23</f>
        <v>821070</v>
      </c>
      <c r="F31" s="31">
        <f t="shared" si="7"/>
        <v>3.3573153057464324</v>
      </c>
      <c r="G31" s="49">
        <f>RS!G23</f>
        <v>0</v>
      </c>
      <c r="H31" s="68">
        <f t="shared" si="8"/>
        <v>0</v>
      </c>
      <c r="I31" s="49">
        <f>RS!I23</f>
        <v>0</v>
      </c>
      <c r="J31" s="31">
        <f t="shared" si="9"/>
        <v>0</v>
      </c>
      <c r="K31" s="49">
        <f>RS!K23</f>
        <v>178</v>
      </c>
      <c r="L31" s="68">
        <f t="shared" si="10"/>
        <v>1.2110491223295687</v>
      </c>
      <c r="M31" s="49">
        <f>RS!M23</f>
        <v>821070</v>
      </c>
      <c r="N31" s="31">
        <f t="shared" si="11"/>
        <v>2.5860718423211462</v>
      </c>
    </row>
    <row r="32" spans="1:14" x14ac:dyDescent="0.25">
      <c r="A32" s="42" t="s">
        <v>43</v>
      </c>
      <c r="B32" s="8" t="s">
        <v>5</v>
      </c>
      <c r="C32" s="49">
        <f>FBiH!C19</f>
        <v>858</v>
      </c>
      <c r="D32" s="31">
        <f t="shared" si="6"/>
        <v>6.5247148288973378</v>
      </c>
      <c r="E32" s="49">
        <f>FBiH!E19</f>
        <v>826674</v>
      </c>
      <c r="F32" s="31">
        <f t="shared" si="7"/>
        <v>3.3802297892538107</v>
      </c>
      <c r="G32" s="49">
        <f>FBiH!G19</f>
        <v>445</v>
      </c>
      <c r="H32" s="68">
        <f t="shared" si="8"/>
        <v>28.74677002583979</v>
      </c>
      <c r="I32" s="49">
        <f>FBiH!I19</f>
        <v>763461</v>
      </c>
      <c r="J32" s="31">
        <f t="shared" si="9"/>
        <v>10.467620084543205</v>
      </c>
      <c r="K32" s="49">
        <f>FBiH!K19</f>
        <v>1303</v>
      </c>
      <c r="L32" s="68">
        <f t="shared" si="10"/>
        <v>8.8651517213226292</v>
      </c>
      <c r="M32" s="49">
        <f>FBiH!M19</f>
        <v>1590135</v>
      </c>
      <c r="N32" s="31">
        <f t="shared" si="11"/>
        <v>5.0083468510472127</v>
      </c>
    </row>
    <row r="33" spans="1:14" x14ac:dyDescent="0.25">
      <c r="A33" s="42" t="s">
        <v>44</v>
      </c>
      <c r="B33" s="8" t="s">
        <v>6</v>
      </c>
      <c r="C33" s="49">
        <f>FBiH!C20</f>
        <v>1716</v>
      </c>
      <c r="D33" s="31">
        <f t="shared" si="6"/>
        <v>13.049429657794676</v>
      </c>
      <c r="E33" s="49">
        <f>FBiH!E20</f>
        <v>907191</v>
      </c>
      <c r="F33" s="31">
        <f t="shared" si="7"/>
        <v>3.7094598871416711</v>
      </c>
      <c r="G33" s="49">
        <f>FBiH!G20</f>
        <v>282</v>
      </c>
      <c r="H33" s="68">
        <f t="shared" si="8"/>
        <v>18.217054263565892</v>
      </c>
      <c r="I33" s="49">
        <f>FBiH!I20</f>
        <v>1989915</v>
      </c>
      <c r="J33" s="31">
        <f t="shared" si="9"/>
        <v>27.283219732944826</v>
      </c>
      <c r="K33" s="49">
        <f>FBiH!K20</f>
        <v>1998</v>
      </c>
      <c r="L33" s="68">
        <f t="shared" si="10"/>
        <v>13.593686215811676</v>
      </c>
      <c r="M33" s="49">
        <f>FBiH!M20</f>
        <v>2897106</v>
      </c>
      <c r="N33" s="31">
        <f t="shared" si="11"/>
        <v>9.1248301007461556</v>
      </c>
    </row>
    <row r="34" spans="1:14" x14ac:dyDescent="0.25">
      <c r="A34" s="42" t="s">
        <v>45</v>
      </c>
      <c r="B34" s="8" t="s">
        <v>57</v>
      </c>
      <c r="C34" s="49">
        <f>FBiH!C21</f>
        <v>31</v>
      </c>
      <c r="D34" s="31">
        <f t="shared" si="6"/>
        <v>0.23574144486692017</v>
      </c>
      <c r="E34" s="49">
        <f>FBiH!E21</f>
        <v>39099</v>
      </c>
      <c r="F34" s="31">
        <f t="shared" si="7"/>
        <v>0.15987390982422905</v>
      </c>
      <c r="G34" s="49">
        <f>FBiH!G21</f>
        <v>300</v>
      </c>
      <c r="H34" s="68">
        <f t="shared" si="8"/>
        <v>19.379844961240313</v>
      </c>
      <c r="I34" s="49">
        <f>FBiH!I21</f>
        <v>1219637</v>
      </c>
      <c r="J34" s="31">
        <f t="shared" si="9"/>
        <v>16.722133490842385</v>
      </c>
      <c r="K34" s="49">
        <f>FBiH!K21</f>
        <v>331</v>
      </c>
      <c r="L34" s="68">
        <f t="shared" si="10"/>
        <v>2.2520070757926249</v>
      </c>
      <c r="M34" s="49">
        <f>FBiH!M21</f>
        <v>1258736</v>
      </c>
      <c r="N34" s="31">
        <f t="shared" si="11"/>
        <v>3.9645605447963632</v>
      </c>
    </row>
    <row r="35" spans="1:14" x14ac:dyDescent="0.25">
      <c r="A35" s="42" t="s">
        <v>46</v>
      </c>
      <c r="B35" s="8" t="s">
        <v>21</v>
      </c>
      <c r="C35" s="49">
        <f>RS!C24</f>
        <v>338</v>
      </c>
      <c r="D35" s="31">
        <f t="shared" si="6"/>
        <v>2.5703422053231941</v>
      </c>
      <c r="E35" s="49">
        <f>RS!E24</f>
        <v>524920</v>
      </c>
      <c r="F35" s="31">
        <f t="shared" si="7"/>
        <v>2.1463723559409273</v>
      </c>
      <c r="G35" s="49">
        <f>RS!G24</f>
        <v>14</v>
      </c>
      <c r="H35" s="68">
        <f t="shared" si="8"/>
        <v>0.90439276485788112</v>
      </c>
      <c r="I35" s="49">
        <f>RS!I24</f>
        <v>44015</v>
      </c>
      <c r="J35" s="31">
        <f t="shared" si="9"/>
        <v>0.60347849860198377</v>
      </c>
      <c r="K35" s="49">
        <f>RS!K24</f>
        <v>352</v>
      </c>
      <c r="L35" s="68">
        <f t="shared" si="10"/>
        <v>2.394883657640495</v>
      </c>
      <c r="M35" s="49">
        <f>RS!M24</f>
        <v>568935</v>
      </c>
      <c r="N35" s="31">
        <f t="shared" si="11"/>
        <v>1.7919383044210373</v>
      </c>
    </row>
    <row r="36" spans="1:14" ht="15.75" thickBot="1" x14ac:dyDescent="0.3">
      <c r="A36" s="55"/>
      <c r="B36" s="56" t="s">
        <v>52</v>
      </c>
      <c r="C36" s="61">
        <f t="shared" ref="C36:N36" si="12">SUM(C11:C35)</f>
        <v>13150</v>
      </c>
      <c r="D36" s="57">
        <f t="shared" si="12"/>
        <v>100.00000000000001</v>
      </c>
      <c r="E36" s="61">
        <f t="shared" si="12"/>
        <v>24456148</v>
      </c>
      <c r="F36" s="57">
        <f t="shared" si="12"/>
        <v>100.00000000000003</v>
      </c>
      <c r="G36" s="61">
        <f t="shared" si="12"/>
        <v>1548</v>
      </c>
      <c r="H36" s="57">
        <f t="shared" si="12"/>
        <v>100</v>
      </c>
      <c r="I36" s="61">
        <f t="shared" si="12"/>
        <v>7293549</v>
      </c>
      <c r="J36" s="58">
        <f t="shared" si="12"/>
        <v>100</v>
      </c>
      <c r="K36" s="63">
        <f t="shared" si="12"/>
        <v>14698</v>
      </c>
      <c r="L36" s="64">
        <f t="shared" si="12"/>
        <v>99.999999999999986</v>
      </c>
      <c r="M36" s="61">
        <f>SUM(M11:M35)+1</f>
        <v>31749698</v>
      </c>
      <c r="N36" s="58">
        <f t="shared" si="12"/>
        <v>99.999996850363729</v>
      </c>
    </row>
    <row r="39" spans="1:14" x14ac:dyDescent="0.25">
      <c r="A39" t="s">
        <v>62</v>
      </c>
      <c r="B39" s="43"/>
    </row>
    <row r="40" spans="1:14" x14ac:dyDescent="0.25">
      <c r="A40" t="s">
        <v>63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65" t="s">
        <v>61</v>
      </c>
      <c r="D10" s="53" t="s">
        <v>49</v>
      </c>
      <c r="E10" s="65" t="s">
        <v>61</v>
      </c>
      <c r="F10" s="7" t="s">
        <v>49</v>
      </c>
      <c r="G10" s="65" t="s">
        <v>61</v>
      </c>
      <c r="H10" s="53" t="s">
        <v>49</v>
      </c>
      <c r="I10" s="65" t="s">
        <v>61</v>
      </c>
      <c r="J10" s="7" t="s">
        <v>49</v>
      </c>
      <c r="K10" s="65" t="s">
        <v>61</v>
      </c>
      <c r="L10" s="53" t="s">
        <v>49</v>
      </c>
      <c r="M10" s="65" t="s">
        <v>61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v>1510</v>
      </c>
      <c r="D11" s="31">
        <f t="shared" ref="D11:D21" si="0">C11/C$22*100</f>
        <v>14.688715953307394</v>
      </c>
      <c r="E11" s="51">
        <v>2539954</v>
      </c>
      <c r="F11" s="31">
        <f t="shared" ref="F11:F21" si="1">E11/E$22*100</f>
        <v>15.244442459830164</v>
      </c>
      <c r="G11" s="51">
        <v>57</v>
      </c>
      <c r="H11" s="66">
        <f t="shared" ref="H11:H21" si="2">G11/G$22*100</f>
        <v>4.225352112676056</v>
      </c>
      <c r="I11" s="51">
        <v>470884</v>
      </c>
      <c r="J11" s="31">
        <f t="shared" ref="J11:J21" si="3">I11/I$22*100</f>
        <v>7.2649995942323606</v>
      </c>
      <c r="K11" s="51">
        <f t="shared" ref="K11:K21" si="4">C11+G11</f>
        <v>1567</v>
      </c>
      <c r="L11" s="66">
        <f t="shared" ref="L11:L21" si="5">K11/K$22*100</f>
        <v>13.474933356264513</v>
      </c>
      <c r="M11" s="51">
        <f>E11+I11</f>
        <v>3010838</v>
      </c>
      <c r="N11" s="31">
        <f t="shared" ref="N11:N21" si="6">M11/M$22*100</f>
        <v>13.009685413115385</v>
      </c>
    </row>
    <row r="12" spans="1:14" x14ac:dyDescent="0.25">
      <c r="A12" s="42" t="s">
        <v>23</v>
      </c>
      <c r="B12" s="71" t="s">
        <v>68</v>
      </c>
      <c r="C12" s="49">
        <v>2621</v>
      </c>
      <c r="D12" s="31">
        <f t="shared" si="0"/>
        <v>25.496108949416339</v>
      </c>
      <c r="E12" s="51">
        <v>4596402</v>
      </c>
      <c r="F12" s="31">
        <f t="shared" si="1"/>
        <v>27.586950712984681</v>
      </c>
      <c r="G12" s="51">
        <v>0</v>
      </c>
      <c r="H12" s="66">
        <f t="shared" si="2"/>
        <v>0</v>
      </c>
      <c r="I12" s="51">
        <v>0</v>
      </c>
      <c r="J12" s="31">
        <f t="shared" si="3"/>
        <v>0</v>
      </c>
      <c r="K12" s="51">
        <f t="shared" si="4"/>
        <v>2621</v>
      </c>
      <c r="L12" s="66">
        <f t="shared" si="5"/>
        <v>22.538481382750021</v>
      </c>
      <c r="M12" s="51">
        <f t="shared" ref="M12:M21" si="7">E12+I12</f>
        <v>4596402</v>
      </c>
      <c r="N12" s="31">
        <f t="shared" si="6"/>
        <v>19.86083078937305</v>
      </c>
    </row>
    <row r="13" spans="1:14" x14ac:dyDescent="0.25">
      <c r="A13" s="42" t="s">
        <v>24</v>
      </c>
      <c r="B13" s="8" t="s">
        <v>0</v>
      </c>
      <c r="C13" s="49">
        <v>205</v>
      </c>
      <c r="D13" s="31">
        <f t="shared" si="0"/>
        <v>1.9941634241245134</v>
      </c>
      <c r="E13" s="51">
        <v>473782</v>
      </c>
      <c r="F13" s="31">
        <f t="shared" si="1"/>
        <v>2.8435721424495313</v>
      </c>
      <c r="G13" s="51">
        <v>0</v>
      </c>
      <c r="H13" s="66">
        <f t="shared" si="2"/>
        <v>0</v>
      </c>
      <c r="I13" s="52">
        <v>0</v>
      </c>
      <c r="J13" s="31">
        <f t="shared" si="3"/>
        <v>0</v>
      </c>
      <c r="K13" s="51">
        <f t="shared" si="4"/>
        <v>205</v>
      </c>
      <c r="L13" s="66">
        <f t="shared" si="5"/>
        <v>1.7628342935764036</v>
      </c>
      <c r="M13" s="51">
        <f t="shared" si="7"/>
        <v>473782</v>
      </c>
      <c r="N13" s="31">
        <f t="shared" si="6"/>
        <v>2.0471891129302318</v>
      </c>
    </row>
    <row r="14" spans="1:14" x14ac:dyDescent="0.25">
      <c r="A14" s="42" t="s">
        <v>25</v>
      </c>
      <c r="B14" s="8" t="s">
        <v>69</v>
      </c>
      <c r="C14" s="49">
        <v>0</v>
      </c>
      <c r="D14" s="31">
        <f t="shared" si="0"/>
        <v>0</v>
      </c>
      <c r="E14" s="51">
        <v>0</v>
      </c>
      <c r="F14" s="31">
        <f t="shared" si="1"/>
        <v>0</v>
      </c>
      <c r="G14" s="51">
        <v>0</v>
      </c>
      <c r="H14" s="66">
        <f t="shared" si="2"/>
        <v>0</v>
      </c>
      <c r="I14" s="51">
        <v>0</v>
      </c>
      <c r="J14" s="31">
        <f t="shared" si="3"/>
        <v>0</v>
      </c>
      <c r="K14" s="51">
        <f t="shared" si="4"/>
        <v>0</v>
      </c>
      <c r="L14" s="66">
        <f t="shared" si="5"/>
        <v>0</v>
      </c>
      <c r="M14" s="51">
        <f t="shared" si="7"/>
        <v>0</v>
      </c>
      <c r="N14" s="31">
        <f t="shared" si="6"/>
        <v>0</v>
      </c>
    </row>
    <row r="15" spans="1:14" x14ac:dyDescent="0.25">
      <c r="A15" s="42" t="s">
        <v>26</v>
      </c>
      <c r="B15" s="8" t="s">
        <v>1</v>
      </c>
      <c r="C15" s="49">
        <v>565</v>
      </c>
      <c r="D15" s="31">
        <f t="shared" si="0"/>
        <v>5.4961089494163424</v>
      </c>
      <c r="E15" s="51">
        <v>1694536</v>
      </c>
      <c r="F15" s="31">
        <f t="shared" si="1"/>
        <v>10.170363931043937</v>
      </c>
      <c r="G15" s="51">
        <v>46</v>
      </c>
      <c r="H15" s="66">
        <f t="shared" si="2"/>
        <v>3.4099332839140102</v>
      </c>
      <c r="I15" s="52">
        <v>375991</v>
      </c>
      <c r="J15" s="31">
        <f t="shared" si="3"/>
        <v>5.800949835702677</v>
      </c>
      <c r="K15" s="51">
        <f t="shared" si="4"/>
        <v>611</v>
      </c>
      <c r="L15" s="66">
        <f t="shared" si="5"/>
        <v>5.2541061140252818</v>
      </c>
      <c r="M15" s="51">
        <f t="shared" si="7"/>
        <v>2070527</v>
      </c>
      <c r="N15" s="31">
        <f t="shared" si="6"/>
        <v>8.9466470495461916</v>
      </c>
    </row>
    <row r="16" spans="1:14" x14ac:dyDescent="0.25">
      <c r="A16" s="42" t="s">
        <v>27</v>
      </c>
      <c r="B16" s="8" t="s">
        <v>2</v>
      </c>
      <c r="C16" s="49">
        <v>1211</v>
      </c>
      <c r="D16" s="31">
        <f t="shared" si="0"/>
        <v>11.780155642023345</v>
      </c>
      <c r="E16" s="51">
        <v>2283115</v>
      </c>
      <c r="F16" s="31">
        <f t="shared" si="1"/>
        <v>13.702931331305665</v>
      </c>
      <c r="G16" s="51">
        <v>0</v>
      </c>
      <c r="H16" s="66">
        <f t="shared" si="2"/>
        <v>0</v>
      </c>
      <c r="I16" s="51">
        <v>0</v>
      </c>
      <c r="J16" s="31">
        <f t="shared" si="3"/>
        <v>0</v>
      </c>
      <c r="K16" s="51">
        <f t="shared" si="4"/>
        <v>1211</v>
      </c>
      <c r="L16" s="66">
        <f t="shared" si="5"/>
        <v>10.413621119614756</v>
      </c>
      <c r="M16" s="51">
        <f t="shared" si="7"/>
        <v>2283115</v>
      </c>
      <c r="N16" s="31">
        <f t="shared" si="6"/>
        <v>9.8652295181490768</v>
      </c>
    </row>
    <row r="17" spans="1:20" x14ac:dyDescent="0.25">
      <c r="A17" s="42" t="s">
        <v>28</v>
      </c>
      <c r="B17" s="8" t="s">
        <v>3</v>
      </c>
      <c r="C17" s="50">
        <v>501</v>
      </c>
      <c r="D17" s="31">
        <f t="shared" si="0"/>
        <v>4.8735408560311289</v>
      </c>
      <c r="E17" s="51">
        <v>933418</v>
      </c>
      <c r="F17" s="31">
        <f t="shared" si="1"/>
        <v>5.6022420059456808</v>
      </c>
      <c r="G17" s="51">
        <v>150</v>
      </c>
      <c r="H17" s="66">
        <f t="shared" si="2"/>
        <v>11.11934766493699</v>
      </c>
      <c r="I17" s="51">
        <v>1378868</v>
      </c>
      <c r="J17" s="31">
        <f t="shared" si="3"/>
        <v>21.273764792390455</v>
      </c>
      <c r="K17" s="51">
        <f t="shared" si="4"/>
        <v>651</v>
      </c>
      <c r="L17" s="66">
        <f t="shared" si="5"/>
        <v>5.5980737810645795</v>
      </c>
      <c r="M17" s="51">
        <f t="shared" si="7"/>
        <v>2312286</v>
      </c>
      <c r="N17" s="31">
        <f t="shared" si="6"/>
        <v>9.9912759986259374</v>
      </c>
    </row>
    <row r="18" spans="1:20" x14ac:dyDescent="0.25">
      <c r="A18" s="42" t="s">
        <v>29</v>
      </c>
      <c r="B18" s="8" t="s">
        <v>4</v>
      </c>
      <c r="C18" s="49">
        <v>1062</v>
      </c>
      <c r="D18" s="31">
        <f t="shared" si="0"/>
        <v>10.330739299610894</v>
      </c>
      <c r="E18" s="51">
        <v>2367337</v>
      </c>
      <c r="F18" s="31">
        <f t="shared" si="1"/>
        <v>14.20841979009343</v>
      </c>
      <c r="G18" s="51">
        <v>69</v>
      </c>
      <c r="H18" s="66">
        <f t="shared" si="2"/>
        <v>5.1148999258710157</v>
      </c>
      <c r="I18" s="51">
        <v>282786</v>
      </c>
      <c r="J18" s="31">
        <f t="shared" si="3"/>
        <v>4.36294326257548</v>
      </c>
      <c r="K18" s="51">
        <f t="shared" si="4"/>
        <v>1131</v>
      </c>
      <c r="L18" s="66">
        <f t="shared" si="5"/>
        <v>9.7256857855361591</v>
      </c>
      <c r="M18" s="51">
        <f t="shared" si="7"/>
        <v>2650123</v>
      </c>
      <c r="N18" s="31">
        <f t="shared" si="6"/>
        <v>11.451053339987599</v>
      </c>
    </row>
    <row r="19" spans="1:20" x14ac:dyDescent="0.25">
      <c r="A19" s="42" t="s">
        <v>30</v>
      </c>
      <c r="B19" s="8" t="s">
        <v>5</v>
      </c>
      <c r="C19" s="49">
        <v>858</v>
      </c>
      <c r="D19" s="31">
        <f t="shared" si="0"/>
        <v>8.3463035019455241</v>
      </c>
      <c r="E19" s="51">
        <v>826674</v>
      </c>
      <c r="F19" s="31">
        <f t="shared" si="1"/>
        <v>4.9615797081512669</v>
      </c>
      <c r="G19" s="51">
        <v>445</v>
      </c>
      <c r="H19" s="66">
        <f t="shared" si="2"/>
        <v>32.987398072646407</v>
      </c>
      <c r="I19" s="51">
        <v>763461</v>
      </c>
      <c r="J19" s="31">
        <f t="shared" si="3"/>
        <v>11.779002589198681</v>
      </c>
      <c r="K19" s="51">
        <f t="shared" si="4"/>
        <v>1303</v>
      </c>
      <c r="L19" s="66">
        <f t="shared" si="5"/>
        <v>11.204746753805143</v>
      </c>
      <c r="M19" s="51">
        <f t="shared" si="7"/>
        <v>1590135</v>
      </c>
      <c r="N19" s="31">
        <f t="shared" si="6"/>
        <v>6.870896446233318</v>
      </c>
    </row>
    <row r="20" spans="1:20" x14ac:dyDescent="0.25">
      <c r="A20" s="42" t="s">
        <v>31</v>
      </c>
      <c r="B20" s="8" t="s">
        <v>6</v>
      </c>
      <c r="C20" s="49">
        <v>1716</v>
      </c>
      <c r="D20" s="31">
        <f t="shared" si="0"/>
        <v>16.692607003891048</v>
      </c>
      <c r="E20" s="51">
        <v>907191</v>
      </c>
      <c r="F20" s="31">
        <f t="shared" si="1"/>
        <v>5.4448312841790791</v>
      </c>
      <c r="G20" s="51">
        <v>282</v>
      </c>
      <c r="H20" s="66">
        <f t="shared" si="2"/>
        <v>20.904373610081542</v>
      </c>
      <c r="I20" s="51">
        <v>1989915</v>
      </c>
      <c r="J20" s="31">
        <f t="shared" si="3"/>
        <v>30.701259052244051</v>
      </c>
      <c r="K20" s="51">
        <f t="shared" si="4"/>
        <v>1998</v>
      </c>
      <c r="L20" s="66">
        <f t="shared" si="5"/>
        <v>17.18118496861295</v>
      </c>
      <c r="M20" s="51">
        <f t="shared" si="7"/>
        <v>2897106</v>
      </c>
      <c r="N20" s="31">
        <f t="shared" si="6"/>
        <v>12.518254940468088</v>
      </c>
    </row>
    <row r="21" spans="1:20" x14ac:dyDescent="0.25">
      <c r="A21" s="42" t="s">
        <v>32</v>
      </c>
      <c r="B21" s="8" t="s">
        <v>57</v>
      </c>
      <c r="C21" s="49">
        <v>31</v>
      </c>
      <c r="D21" s="31">
        <f t="shared" si="0"/>
        <v>0.30155642023346307</v>
      </c>
      <c r="E21" s="20">
        <v>39099</v>
      </c>
      <c r="F21" s="31">
        <f t="shared" si="1"/>
        <v>0.23466663401656082</v>
      </c>
      <c r="G21" s="51">
        <v>300</v>
      </c>
      <c r="H21" s="66">
        <f t="shared" si="2"/>
        <v>22.23869532987398</v>
      </c>
      <c r="I21" s="51">
        <v>1219637</v>
      </c>
      <c r="J21" s="31">
        <f t="shared" si="3"/>
        <v>18.817080873656302</v>
      </c>
      <c r="K21" s="51">
        <f t="shared" si="4"/>
        <v>331</v>
      </c>
      <c r="L21" s="66">
        <f t="shared" si="5"/>
        <v>2.8463324447501934</v>
      </c>
      <c r="M21" s="51">
        <f t="shared" si="7"/>
        <v>1258736</v>
      </c>
      <c r="N21" s="31">
        <f t="shared" si="6"/>
        <v>5.4389373915711197</v>
      </c>
    </row>
    <row r="22" spans="1:20" ht="15.75" thickBot="1" x14ac:dyDescent="0.3">
      <c r="A22" s="55"/>
      <c r="B22" s="56" t="s">
        <v>52</v>
      </c>
      <c r="C22" s="61">
        <f>SUM(C11:C21)</f>
        <v>10280</v>
      </c>
      <c r="D22" s="57">
        <f t="shared" ref="D22:N22" si="8">SUM(D11:D21)</f>
        <v>100.00000000000001</v>
      </c>
      <c r="E22" s="61">
        <f t="shared" si="8"/>
        <v>16661508</v>
      </c>
      <c r="F22" s="57">
        <f t="shared" si="8"/>
        <v>99.999999999999986</v>
      </c>
      <c r="G22" s="61">
        <f>SUM(G11:G21)</f>
        <v>1349</v>
      </c>
      <c r="H22" s="57">
        <f t="shared" si="8"/>
        <v>99.999999999999986</v>
      </c>
      <c r="I22" s="61">
        <f>SUM(I11:I21)</f>
        <v>6481542</v>
      </c>
      <c r="J22" s="58">
        <f t="shared" si="8"/>
        <v>100</v>
      </c>
      <c r="K22" s="61">
        <f t="shared" si="8"/>
        <v>11629</v>
      </c>
      <c r="L22" s="64">
        <f t="shared" si="8"/>
        <v>100</v>
      </c>
      <c r="M22" s="61">
        <f>SUM(M11:M21)</f>
        <v>23143050</v>
      </c>
      <c r="N22" s="58">
        <f t="shared" si="8"/>
        <v>99.999999999999986</v>
      </c>
    </row>
    <row r="23" spans="1:20" x14ac:dyDescent="0.25">
      <c r="M23" s="9"/>
    </row>
    <row r="25" spans="1:20" x14ac:dyDescent="0.25">
      <c r="B25" t="s">
        <v>59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66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67</v>
      </c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K11:K21 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70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65" t="s">
        <v>61</v>
      </c>
      <c r="D10" s="53" t="s">
        <v>49</v>
      </c>
      <c r="E10" s="69" t="s">
        <v>61</v>
      </c>
      <c r="F10" s="7" t="s">
        <v>49</v>
      </c>
      <c r="G10" s="69" t="s">
        <v>61</v>
      </c>
      <c r="H10" s="53" t="s">
        <v>49</v>
      </c>
      <c r="I10" s="69" t="s">
        <v>61</v>
      </c>
      <c r="J10" s="7" t="s">
        <v>49</v>
      </c>
      <c r="K10" s="69" t="s">
        <v>61</v>
      </c>
      <c r="L10" s="53" t="s">
        <v>49</v>
      </c>
      <c r="M10" s="69" t="s">
        <v>61</v>
      </c>
      <c r="N10" s="11" t="s">
        <v>49</v>
      </c>
    </row>
    <row r="11" spans="1:14" x14ac:dyDescent="0.25">
      <c r="A11" s="54" t="s">
        <v>22</v>
      </c>
      <c r="B11" s="10" t="s">
        <v>9</v>
      </c>
      <c r="C11" s="50">
        <v>138</v>
      </c>
      <c r="D11" s="31">
        <f>C11/C$25*100</f>
        <v>4.8083623693379787</v>
      </c>
      <c r="E11" s="51">
        <v>427494</v>
      </c>
      <c r="F11" s="31">
        <f t="shared" ref="F11:F24" si="0">E11/E$25*100</f>
        <v>5.4844615390418188</v>
      </c>
      <c r="G11" s="51">
        <v>0</v>
      </c>
      <c r="H11" s="66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138</v>
      </c>
      <c r="L11" s="66">
        <f t="shared" ref="L11:L24" si="3">K11/K$25*100</f>
        <v>4.4965786901270777</v>
      </c>
      <c r="M11" s="51">
        <f t="shared" ref="M11:M24" si="4">E11+I11</f>
        <v>427494</v>
      </c>
      <c r="N11" s="31">
        <f t="shared" ref="N11:N24" si="5">M11/M$25*100</f>
        <v>4.9670217658761953</v>
      </c>
    </row>
    <row r="12" spans="1:14" x14ac:dyDescent="0.25">
      <c r="A12" s="54" t="s">
        <v>23</v>
      </c>
      <c r="B12" s="10" t="s">
        <v>10</v>
      </c>
      <c r="C12" s="49">
        <v>352</v>
      </c>
      <c r="D12" s="31">
        <f t="shared" ref="D12:D24" si="6">C12/C$25*100</f>
        <v>12.264808362369338</v>
      </c>
      <c r="E12" s="51">
        <v>1030114</v>
      </c>
      <c r="F12" s="31">
        <f t="shared" si="0"/>
        <v>13.215672299093143</v>
      </c>
      <c r="G12" s="51">
        <v>0</v>
      </c>
      <c r="H12" s="66">
        <f t="shared" si="1"/>
        <v>0</v>
      </c>
      <c r="I12" s="62">
        <v>0</v>
      </c>
      <c r="J12" s="31">
        <f t="shared" si="2"/>
        <v>0</v>
      </c>
      <c r="K12" s="51">
        <f t="shared" ref="K12:K24" si="7">C12+G12</f>
        <v>352</v>
      </c>
      <c r="L12" s="66">
        <f t="shared" si="3"/>
        <v>11.469534050179211</v>
      </c>
      <c r="M12" s="51">
        <f t="shared" si="4"/>
        <v>1030114</v>
      </c>
      <c r="N12" s="31">
        <f t="shared" si="5"/>
        <v>11.968819818134969</v>
      </c>
    </row>
    <row r="13" spans="1:14" x14ac:dyDescent="0.25">
      <c r="A13" s="54" t="s">
        <v>24</v>
      </c>
      <c r="B13" s="10" t="s">
        <v>11</v>
      </c>
      <c r="C13" s="49">
        <v>485</v>
      </c>
      <c r="D13" s="31">
        <f t="shared" si="6"/>
        <v>16.898954703832754</v>
      </c>
      <c r="E13" s="51">
        <v>1633097</v>
      </c>
      <c r="F13" s="31">
        <f t="shared" si="0"/>
        <v>20.951540105883538</v>
      </c>
      <c r="G13" s="51">
        <v>0</v>
      </c>
      <c r="H13" s="66">
        <f t="shared" si="1"/>
        <v>0</v>
      </c>
      <c r="I13" s="62">
        <v>0</v>
      </c>
      <c r="J13" s="31">
        <f t="shared" si="2"/>
        <v>0</v>
      </c>
      <c r="K13" s="51">
        <f t="shared" si="7"/>
        <v>485</v>
      </c>
      <c r="L13" s="66">
        <f t="shared" si="3"/>
        <v>15.803193222548062</v>
      </c>
      <c r="M13" s="51">
        <f t="shared" si="4"/>
        <v>1633097</v>
      </c>
      <c r="N13" s="31">
        <f t="shared" si="5"/>
        <v>18.97483554105348</v>
      </c>
    </row>
    <row r="14" spans="1:14" x14ac:dyDescent="0.25">
      <c r="A14" s="54" t="s">
        <v>25</v>
      </c>
      <c r="B14" s="10" t="s">
        <v>19</v>
      </c>
      <c r="C14" s="49">
        <v>145</v>
      </c>
      <c r="D14" s="31">
        <f t="shared" si="6"/>
        <v>5.0522648083623691</v>
      </c>
      <c r="E14" s="51">
        <v>389130</v>
      </c>
      <c r="F14" s="31">
        <f t="shared" si="0"/>
        <v>4.992277128304357</v>
      </c>
      <c r="G14" s="51">
        <v>0</v>
      </c>
      <c r="H14" s="66">
        <f t="shared" si="1"/>
        <v>0</v>
      </c>
      <c r="I14" s="62">
        <v>0</v>
      </c>
      <c r="J14" s="31">
        <f t="shared" si="2"/>
        <v>0</v>
      </c>
      <c r="K14" s="51">
        <f t="shared" si="7"/>
        <v>145</v>
      </c>
      <c r="L14" s="66">
        <f t="shared" si="3"/>
        <v>4.7246660149885953</v>
      </c>
      <c r="M14" s="51">
        <f t="shared" si="4"/>
        <v>389130</v>
      </c>
      <c r="N14" s="31">
        <f t="shared" si="5"/>
        <v>4.5212732336720611</v>
      </c>
    </row>
    <row r="15" spans="1:14" x14ac:dyDescent="0.25">
      <c r="A15" s="54" t="s">
        <v>26</v>
      </c>
      <c r="B15" s="10" t="s">
        <v>13</v>
      </c>
      <c r="C15" s="49">
        <v>139</v>
      </c>
      <c r="D15" s="31">
        <f t="shared" si="6"/>
        <v>4.8432055749128917</v>
      </c>
      <c r="E15" s="51">
        <v>246147</v>
      </c>
      <c r="F15" s="31">
        <f t="shared" si="0"/>
        <v>3.1579010569751307</v>
      </c>
      <c r="G15" s="51">
        <v>185</v>
      </c>
      <c r="H15" s="66">
        <f t="shared" si="1"/>
        <v>92.964824120603012</v>
      </c>
      <c r="I15" s="62">
        <v>767992</v>
      </c>
      <c r="J15" s="31">
        <f t="shared" si="2"/>
        <v>94.579480226155681</v>
      </c>
      <c r="K15" s="51">
        <f t="shared" si="7"/>
        <v>324</v>
      </c>
      <c r="L15" s="66">
        <f t="shared" si="3"/>
        <v>10.557184750733137</v>
      </c>
      <c r="M15" s="51">
        <f t="shared" si="4"/>
        <v>1014139</v>
      </c>
      <c r="N15" s="31">
        <f t="shared" si="5"/>
        <v>11.783207452324287</v>
      </c>
    </row>
    <row r="16" spans="1:14" x14ac:dyDescent="0.25">
      <c r="A16" s="54" t="s">
        <v>27</v>
      </c>
      <c r="B16" s="10" t="s">
        <v>14</v>
      </c>
      <c r="C16" s="49">
        <v>91</v>
      </c>
      <c r="D16" s="31">
        <f t="shared" si="6"/>
        <v>3.1707317073170733</v>
      </c>
      <c r="E16" s="51">
        <v>218226</v>
      </c>
      <c r="F16" s="31">
        <f t="shared" si="0"/>
        <v>2.7996933379624975</v>
      </c>
      <c r="G16" s="51">
        <v>0</v>
      </c>
      <c r="H16" s="66">
        <f t="shared" si="1"/>
        <v>0</v>
      </c>
      <c r="I16" s="62">
        <v>0</v>
      </c>
      <c r="J16" s="31">
        <f t="shared" si="2"/>
        <v>0</v>
      </c>
      <c r="K16" s="51">
        <f t="shared" si="7"/>
        <v>91</v>
      </c>
      <c r="L16" s="66">
        <f t="shared" si="3"/>
        <v>2.9651352231997392</v>
      </c>
      <c r="M16" s="51">
        <f t="shared" si="4"/>
        <v>218226</v>
      </c>
      <c r="N16" s="31">
        <f t="shared" si="5"/>
        <v>2.5355520589297127</v>
      </c>
    </row>
    <row r="17" spans="1:14" x14ac:dyDescent="0.25">
      <c r="A17" s="54" t="s">
        <v>28</v>
      </c>
      <c r="B17" s="10" t="s">
        <v>15</v>
      </c>
      <c r="C17" s="50">
        <v>260</v>
      </c>
      <c r="D17" s="31">
        <f t="shared" si="6"/>
        <v>9.0592334494773521</v>
      </c>
      <c r="E17" s="51">
        <v>558004</v>
      </c>
      <c r="F17" s="31">
        <f t="shared" si="0"/>
        <v>7.1588173790310297</v>
      </c>
      <c r="G17" s="51">
        <v>0</v>
      </c>
      <c r="H17" s="66">
        <f t="shared" si="1"/>
        <v>0</v>
      </c>
      <c r="I17" s="62">
        <v>0</v>
      </c>
      <c r="J17" s="31">
        <f t="shared" si="2"/>
        <v>0</v>
      </c>
      <c r="K17" s="51">
        <f t="shared" si="7"/>
        <v>260</v>
      </c>
      <c r="L17" s="66">
        <f t="shared" si="3"/>
        <v>8.4718149234278268</v>
      </c>
      <c r="M17" s="51">
        <f t="shared" si="4"/>
        <v>558004</v>
      </c>
      <c r="N17" s="31">
        <f t="shared" si="5"/>
        <v>6.4834079857167133</v>
      </c>
    </row>
    <row r="18" spans="1:14" x14ac:dyDescent="0.25">
      <c r="A18" s="54" t="s">
        <v>29</v>
      </c>
      <c r="B18" s="10" t="s">
        <v>16</v>
      </c>
      <c r="C18" s="49">
        <v>111</v>
      </c>
      <c r="D18" s="31">
        <f t="shared" si="6"/>
        <v>3.8675958188153308</v>
      </c>
      <c r="E18" s="51">
        <v>352296</v>
      </c>
      <c r="F18" s="31">
        <f t="shared" si="0"/>
        <v>4.5197215922522345</v>
      </c>
      <c r="G18" s="51">
        <v>0</v>
      </c>
      <c r="H18" s="66">
        <f t="shared" si="1"/>
        <v>0</v>
      </c>
      <c r="I18" s="62">
        <v>0</v>
      </c>
      <c r="J18" s="31">
        <f t="shared" si="2"/>
        <v>0</v>
      </c>
      <c r="K18" s="51">
        <f t="shared" si="7"/>
        <v>111</v>
      </c>
      <c r="L18" s="66">
        <f t="shared" si="3"/>
        <v>3.6168132942326494</v>
      </c>
      <c r="M18" s="51">
        <f t="shared" si="4"/>
        <v>352296</v>
      </c>
      <c r="N18" s="31">
        <f t="shared" si="5"/>
        <v>4.0933016604469765</v>
      </c>
    </row>
    <row r="19" spans="1:14" x14ac:dyDescent="0.25">
      <c r="A19" s="54" t="s">
        <v>30</v>
      </c>
      <c r="B19" s="10" t="s">
        <v>8</v>
      </c>
      <c r="C19" s="49">
        <v>304</v>
      </c>
      <c r="D19" s="31">
        <f t="shared" si="6"/>
        <v>10.592334494773519</v>
      </c>
      <c r="E19" s="51">
        <v>691855</v>
      </c>
      <c r="F19" s="31">
        <f t="shared" si="0"/>
        <v>8.8760360100814921</v>
      </c>
      <c r="G19" s="51">
        <v>0</v>
      </c>
      <c r="H19" s="66">
        <f t="shared" si="1"/>
        <v>0</v>
      </c>
      <c r="I19" s="62">
        <v>0</v>
      </c>
      <c r="J19" s="31">
        <f t="shared" si="2"/>
        <v>0</v>
      </c>
      <c r="K19" s="51">
        <f t="shared" si="7"/>
        <v>304</v>
      </c>
      <c r="L19" s="66">
        <f t="shared" si="3"/>
        <v>9.9055066797002276</v>
      </c>
      <c r="M19" s="51">
        <f t="shared" si="4"/>
        <v>691855</v>
      </c>
      <c r="N19" s="31">
        <f t="shared" si="5"/>
        <v>8.0386130421252115</v>
      </c>
    </row>
    <row r="20" spans="1:14" x14ac:dyDescent="0.25">
      <c r="A20" s="54" t="s">
        <v>31</v>
      </c>
      <c r="B20" s="10" t="s">
        <v>12</v>
      </c>
      <c r="C20" s="49">
        <v>124</v>
      </c>
      <c r="D20" s="31">
        <f t="shared" si="6"/>
        <v>4.3205574912891986</v>
      </c>
      <c r="E20" s="51">
        <v>388677</v>
      </c>
      <c r="F20" s="31">
        <f t="shared" si="0"/>
        <v>4.9864654418779137</v>
      </c>
      <c r="G20" s="51">
        <v>0</v>
      </c>
      <c r="H20" s="66">
        <f t="shared" si="1"/>
        <v>0</v>
      </c>
      <c r="I20" s="62">
        <v>0</v>
      </c>
      <c r="J20" s="31">
        <f t="shared" si="2"/>
        <v>0</v>
      </c>
      <c r="K20" s="51">
        <f t="shared" si="7"/>
        <v>124</v>
      </c>
      <c r="L20" s="66">
        <f t="shared" si="3"/>
        <v>4.0404040404040407</v>
      </c>
      <c r="M20" s="51">
        <f t="shared" si="4"/>
        <v>388677</v>
      </c>
      <c r="N20" s="31">
        <f t="shared" si="5"/>
        <v>4.5160098595429687</v>
      </c>
    </row>
    <row r="21" spans="1:14" x14ac:dyDescent="0.25">
      <c r="A21" s="54" t="s">
        <v>32</v>
      </c>
      <c r="B21" s="10" t="s">
        <v>53</v>
      </c>
      <c r="C21" s="49">
        <v>186</v>
      </c>
      <c r="D21" s="31">
        <f t="shared" si="6"/>
        <v>6.4808362369337988</v>
      </c>
      <c r="E21" s="49">
        <v>501275</v>
      </c>
      <c r="F21" s="31">
        <f t="shared" si="0"/>
        <v>6.4310223254202104</v>
      </c>
      <c r="G21" s="51">
        <v>0</v>
      </c>
      <c r="H21" s="66">
        <f t="shared" si="1"/>
        <v>0</v>
      </c>
      <c r="I21" s="62">
        <v>0</v>
      </c>
      <c r="J21" s="31">
        <f t="shared" si="2"/>
        <v>0</v>
      </c>
      <c r="K21" s="51">
        <f t="shared" si="7"/>
        <v>186</v>
      </c>
      <c r="L21" s="66">
        <f t="shared" si="3"/>
        <v>6.0606060606060606</v>
      </c>
      <c r="M21" s="51">
        <f t="shared" si="4"/>
        <v>501275</v>
      </c>
      <c r="N21" s="31">
        <f t="shared" si="5"/>
        <v>5.8242778511267757</v>
      </c>
    </row>
    <row r="22" spans="1:14" x14ac:dyDescent="0.25">
      <c r="A22" s="54" t="s">
        <v>33</v>
      </c>
      <c r="B22" s="10" t="s">
        <v>18</v>
      </c>
      <c r="C22" s="49">
        <v>19</v>
      </c>
      <c r="D22" s="31">
        <f t="shared" si="6"/>
        <v>0.66202090592334495</v>
      </c>
      <c r="E22" s="51">
        <v>12335</v>
      </c>
      <c r="F22" s="31">
        <f t="shared" si="0"/>
        <v>0.15824978381937721</v>
      </c>
      <c r="G22" s="51">
        <v>0</v>
      </c>
      <c r="H22" s="66">
        <f t="shared" si="1"/>
        <v>0</v>
      </c>
      <c r="I22" s="62">
        <v>0</v>
      </c>
      <c r="J22" s="31">
        <f t="shared" si="2"/>
        <v>0</v>
      </c>
      <c r="K22" s="51">
        <f t="shared" si="7"/>
        <v>19</v>
      </c>
      <c r="L22" s="66">
        <f t="shared" si="3"/>
        <v>0.61909416748126422</v>
      </c>
      <c r="M22" s="51">
        <f t="shared" si="4"/>
        <v>12335</v>
      </c>
      <c r="N22" s="31">
        <f t="shared" si="5"/>
        <v>0.14331946993895323</v>
      </c>
    </row>
    <row r="23" spans="1:14" x14ac:dyDescent="0.25">
      <c r="A23" s="54" t="s">
        <v>34</v>
      </c>
      <c r="B23" s="10" t="s">
        <v>17</v>
      </c>
      <c r="C23" s="49">
        <v>178</v>
      </c>
      <c r="D23" s="31">
        <f t="shared" si="6"/>
        <v>6.2020905923344953</v>
      </c>
      <c r="E23" s="51">
        <v>821070</v>
      </c>
      <c r="F23" s="31">
        <f t="shared" si="0"/>
        <v>10.533777867902394</v>
      </c>
      <c r="G23" s="51">
        <v>0</v>
      </c>
      <c r="H23" s="66">
        <f t="shared" si="1"/>
        <v>0</v>
      </c>
      <c r="I23" s="62">
        <v>0</v>
      </c>
      <c r="J23" s="31">
        <f t="shared" si="2"/>
        <v>0</v>
      </c>
      <c r="K23" s="51">
        <f t="shared" si="7"/>
        <v>178</v>
      </c>
      <c r="L23" s="66">
        <f t="shared" si="3"/>
        <v>5.7999348321928972</v>
      </c>
      <c r="M23" s="51">
        <f t="shared" si="4"/>
        <v>821070</v>
      </c>
      <c r="N23" s="31">
        <f t="shared" si="5"/>
        <v>9.5399527509344395</v>
      </c>
    </row>
    <row r="24" spans="1:14" x14ac:dyDescent="0.25">
      <c r="A24" s="54" t="s">
        <v>35</v>
      </c>
      <c r="B24" s="10" t="s">
        <v>21</v>
      </c>
      <c r="C24" s="49">
        <v>338</v>
      </c>
      <c r="D24" s="31">
        <f t="shared" si="6"/>
        <v>11.777003484320558</v>
      </c>
      <c r="E24" s="51">
        <v>524920</v>
      </c>
      <c r="F24" s="31">
        <f t="shared" si="0"/>
        <v>6.7343718299527744</v>
      </c>
      <c r="G24" s="51">
        <v>14</v>
      </c>
      <c r="H24" s="66">
        <f t="shared" si="1"/>
        <v>7.0351758793969852</v>
      </c>
      <c r="I24" s="62">
        <v>44015</v>
      </c>
      <c r="J24" s="31">
        <f t="shared" si="2"/>
        <v>5.4205197738443145</v>
      </c>
      <c r="K24" s="51">
        <f t="shared" si="7"/>
        <v>352</v>
      </c>
      <c r="L24" s="66">
        <f t="shared" si="3"/>
        <v>11.469534050179211</v>
      </c>
      <c r="M24" s="51">
        <f t="shared" si="4"/>
        <v>568935</v>
      </c>
      <c r="N24" s="31">
        <f t="shared" si="5"/>
        <v>6.6104144815337138</v>
      </c>
    </row>
    <row r="25" spans="1:14" ht="15.75" thickBot="1" x14ac:dyDescent="0.3">
      <c r="A25" s="55"/>
      <c r="B25" s="56" t="s">
        <v>52</v>
      </c>
      <c r="C25" s="61">
        <f>SUM(C11:C24)</f>
        <v>2870</v>
      </c>
      <c r="D25" s="57">
        <f t="shared" ref="D25:N25" si="8">SUM(D11:D24)</f>
        <v>100</v>
      </c>
      <c r="E25" s="61">
        <f>SUM(E11:E24)-0.6</f>
        <v>7794639.4000000004</v>
      </c>
      <c r="F25" s="57">
        <f t="shared" si="8"/>
        <v>100.00000769759791</v>
      </c>
      <c r="G25" s="61">
        <f>SUM(G11:G24)</f>
        <v>199</v>
      </c>
      <c r="H25" s="57">
        <f t="shared" si="8"/>
        <v>100</v>
      </c>
      <c r="I25" s="61">
        <f t="shared" si="8"/>
        <v>812007</v>
      </c>
      <c r="J25" s="58">
        <f t="shared" si="8"/>
        <v>100</v>
      </c>
      <c r="K25" s="61">
        <f>SUM(K11:K24)</f>
        <v>3069</v>
      </c>
      <c r="L25" s="57">
        <f t="shared" si="8"/>
        <v>100</v>
      </c>
      <c r="M25" s="61">
        <f>SUM(M11:M24)-0.6</f>
        <v>8606646.4000000004</v>
      </c>
      <c r="N25" s="58">
        <f t="shared" si="8"/>
        <v>100.00000697135646</v>
      </c>
    </row>
    <row r="28" spans="1:14" x14ac:dyDescent="0.25">
      <c r="B28" t="s">
        <v>60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0"/>
      <c r="J31" s="14"/>
      <c r="K31" s="14"/>
      <c r="L31" s="14"/>
      <c r="M31" s="70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2024-04-19T08:53:58Z</dcterms:modified>
</cp:coreProperties>
</file>