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9440" windowHeight="12570"/>
  </bookViews>
  <sheets>
    <sheet name="BiH" sheetId="27" r:id="rId1"/>
    <sheet name="FBiH" sheetId="21" r:id="rId2"/>
    <sheet name="RS" sheetId="26" r:id="rId3"/>
  </sheets>
  <calcPr calcId="145621"/>
</workbook>
</file>

<file path=xl/calcChain.xml><?xml version="1.0" encoding="utf-8"?>
<calcChain xmlns="http://schemas.openxmlformats.org/spreadsheetml/2006/main">
  <c r="E36" i="21" l="1"/>
  <c r="E36" i="27" l="1"/>
  <c r="G32" i="26" l="1"/>
  <c r="G33" i="26"/>
  <c r="G34" i="26"/>
  <c r="G14" i="26"/>
  <c r="G17" i="26"/>
  <c r="G18" i="26"/>
  <c r="G19" i="26"/>
  <c r="G20" i="26"/>
  <c r="G21" i="26"/>
  <c r="G22" i="26"/>
  <c r="G23" i="26"/>
  <c r="G24" i="26"/>
  <c r="G25" i="26"/>
  <c r="G26" i="26"/>
  <c r="G27" i="26"/>
  <c r="G29" i="26"/>
  <c r="G32" i="21"/>
  <c r="G33" i="21"/>
  <c r="G14" i="21"/>
  <c r="G16" i="21"/>
  <c r="G17" i="21"/>
  <c r="G18" i="21"/>
  <c r="G19" i="21"/>
  <c r="G20" i="21"/>
  <c r="G21" i="21"/>
  <c r="G22" i="21"/>
  <c r="G23" i="21"/>
  <c r="G24" i="21"/>
  <c r="G25" i="21"/>
  <c r="G26" i="21"/>
  <c r="G27" i="21"/>
  <c r="G28" i="21"/>
  <c r="G29" i="21"/>
  <c r="C35" i="26" l="1"/>
  <c r="C30" i="26"/>
  <c r="C36" i="26" s="1"/>
  <c r="E30" i="21"/>
  <c r="C30" i="21"/>
  <c r="C36" i="21" s="1"/>
  <c r="C35" i="21"/>
  <c r="E12" i="27" l="1"/>
  <c r="E35" i="21"/>
  <c r="E34" i="27" l="1"/>
  <c r="E33" i="27"/>
  <c r="E32" i="27"/>
  <c r="E31" i="27"/>
  <c r="E35" i="27" s="1"/>
  <c r="C32" i="27"/>
  <c r="C33" i="27"/>
  <c r="C34" i="27"/>
  <c r="C31" i="27"/>
  <c r="E29" i="27"/>
  <c r="E28" i="27"/>
  <c r="E27" i="27"/>
  <c r="E26" i="27"/>
  <c r="E25" i="27"/>
  <c r="E24" i="27"/>
  <c r="E23" i="27"/>
  <c r="E22" i="27"/>
  <c r="E21" i="27"/>
  <c r="E20" i="27"/>
  <c r="E19" i="27"/>
  <c r="E18" i="27"/>
  <c r="E17" i="27"/>
  <c r="E16" i="27"/>
  <c r="E15" i="27"/>
  <c r="E14" i="27"/>
  <c r="E13" i="27"/>
  <c r="C13" i="27"/>
  <c r="C14" i="27"/>
  <c r="C15" i="27"/>
  <c r="C16" i="27"/>
  <c r="C17" i="27"/>
  <c r="C18" i="27"/>
  <c r="C19" i="27"/>
  <c r="C20" i="27"/>
  <c r="C21" i="27"/>
  <c r="C22" i="27"/>
  <c r="C23" i="27"/>
  <c r="C24" i="27"/>
  <c r="C25" i="27"/>
  <c r="C26" i="27"/>
  <c r="C27" i="27"/>
  <c r="C28" i="27"/>
  <c r="C29" i="27"/>
  <c r="C12" i="27"/>
  <c r="E35" i="26"/>
  <c r="G31" i="26"/>
  <c r="E30" i="26"/>
  <c r="G13" i="26"/>
  <c r="G12" i="26"/>
  <c r="G31" i="21"/>
  <c r="G13" i="21"/>
  <c r="G12" i="21"/>
  <c r="G20" i="27" l="1"/>
  <c r="G16" i="27"/>
  <c r="C35" i="27"/>
  <c r="G29" i="27"/>
  <c r="G27" i="27"/>
  <c r="G25" i="27"/>
  <c r="G14" i="27"/>
  <c r="G18" i="27"/>
  <c r="G24" i="27"/>
  <c r="G28" i="27"/>
  <c r="G26" i="27"/>
  <c r="G12" i="27"/>
  <c r="G22" i="27"/>
  <c r="G13" i="27"/>
  <c r="G17" i="27"/>
  <c r="G19" i="27"/>
  <c r="G21" i="27"/>
  <c r="G23" i="27"/>
  <c r="G32" i="27"/>
  <c r="E30" i="27"/>
  <c r="G33" i="27"/>
  <c r="G31" i="27"/>
  <c r="G34" i="27"/>
  <c r="C30" i="27"/>
  <c r="D21" i="26"/>
  <c r="E36" i="26"/>
  <c r="F34" i="26" s="1"/>
  <c r="G35" i="26"/>
  <c r="G30" i="26"/>
  <c r="C36" i="27" l="1"/>
  <c r="D33" i="27" s="1"/>
  <c r="G35" i="27"/>
  <c r="F34" i="27"/>
  <c r="G30" i="27"/>
  <c r="D29" i="27"/>
  <c r="D23" i="27"/>
  <c r="D15" i="27"/>
  <c r="D28" i="27"/>
  <c r="D20" i="27"/>
  <c r="D12" i="27"/>
  <c r="D27" i="27"/>
  <c r="D19" i="27"/>
  <c r="D34" i="27"/>
  <c r="D24" i="27"/>
  <c r="D16" i="27"/>
  <c r="D14" i="27"/>
  <c r="D18" i="27"/>
  <c r="D22" i="27"/>
  <c r="D26" i="27"/>
  <c r="D32" i="27"/>
  <c r="D13" i="27"/>
  <c r="D17" i="27"/>
  <c r="D21" i="27"/>
  <c r="D25" i="27"/>
  <c r="D31" i="27"/>
  <c r="F19" i="27"/>
  <c r="D24" i="26"/>
  <c r="D16" i="26"/>
  <c r="D32" i="26"/>
  <c r="D34" i="26"/>
  <c r="D33" i="26"/>
  <c r="G36" i="26"/>
  <c r="D29" i="26"/>
  <c r="D12" i="26"/>
  <c r="D20" i="26"/>
  <c r="D28" i="26"/>
  <c r="D17" i="26"/>
  <c r="D25" i="26"/>
  <c r="D13" i="26"/>
  <c r="D14" i="26"/>
  <c r="D18" i="26"/>
  <c r="D22" i="26"/>
  <c r="D26" i="26"/>
  <c r="D15" i="26"/>
  <c r="D19" i="26"/>
  <c r="D23" i="26"/>
  <c r="D27" i="26"/>
  <c r="D31" i="26"/>
  <c r="F21" i="26"/>
  <c r="F14" i="26"/>
  <c r="F13" i="26"/>
  <c r="F29" i="26"/>
  <c r="F22" i="26"/>
  <c r="F17" i="26"/>
  <c r="F25" i="26"/>
  <c r="F33" i="26"/>
  <c r="F18" i="26"/>
  <c r="F26" i="26"/>
  <c r="F15" i="26"/>
  <c r="F19" i="26"/>
  <c r="F23" i="26"/>
  <c r="F27" i="26"/>
  <c r="F31" i="26"/>
  <c r="F12" i="26"/>
  <c r="F16" i="26"/>
  <c r="F20" i="26"/>
  <c r="F24" i="26"/>
  <c r="F32" i="26"/>
  <c r="F28" i="26"/>
  <c r="F25" i="27" l="1"/>
  <c r="F13" i="27"/>
  <c r="F28" i="27"/>
  <c r="F12" i="27"/>
  <c r="D35" i="27"/>
  <c r="F26" i="27"/>
  <c r="F20" i="27"/>
  <c r="F27" i="27"/>
  <c r="F18" i="27"/>
  <c r="F24" i="27"/>
  <c r="F16" i="27"/>
  <c r="F31" i="27"/>
  <c r="F23" i="27"/>
  <c r="F15" i="27"/>
  <c r="G36" i="27"/>
  <c r="F22" i="27"/>
  <c r="F33" i="27"/>
  <c r="F17" i="27"/>
  <c r="F14" i="27"/>
  <c r="F21" i="27"/>
  <c r="F29" i="27"/>
  <c r="F32" i="27"/>
  <c r="D30" i="27"/>
  <c r="D30" i="26"/>
  <c r="D35" i="26"/>
  <c r="F35" i="26"/>
  <c r="F30" i="26"/>
  <c r="D36" i="27" l="1"/>
  <c r="F35" i="27"/>
  <c r="F30" i="27"/>
  <c r="D36" i="26"/>
  <c r="F36" i="26"/>
  <c r="F36" i="27" l="1"/>
  <c r="D33" i="21"/>
  <c r="D34" i="21"/>
  <c r="D15" i="21"/>
  <c r="D23" i="21"/>
  <c r="D32" i="21"/>
  <c r="D19" i="21"/>
  <c r="D27" i="21"/>
  <c r="D12" i="21"/>
  <c r="D13" i="21"/>
  <c r="D17" i="21"/>
  <c r="D21" i="21"/>
  <c r="D25" i="21"/>
  <c r="D29" i="21"/>
  <c r="D14" i="21"/>
  <c r="D16" i="21"/>
  <c r="D20" i="21"/>
  <c r="D18" i="21"/>
  <c r="D22" i="21"/>
  <c r="D24" i="21"/>
  <c r="D26" i="21"/>
  <c r="D28" i="21"/>
  <c r="D31" i="21"/>
  <c r="D30" i="21" l="1"/>
  <c r="D35" i="21"/>
  <c r="D36" i="21" l="1"/>
  <c r="G30" i="21" l="1"/>
  <c r="G35" i="21" l="1"/>
  <c r="F34" i="21" l="1"/>
  <c r="G36" i="21"/>
  <c r="F14" i="21"/>
  <c r="F28" i="21"/>
  <c r="F27" i="21"/>
  <c r="F33" i="21"/>
  <c r="F25" i="21"/>
  <c r="F12" i="21" l="1"/>
  <c r="F17" i="21"/>
  <c r="F32" i="21"/>
  <c r="F19" i="21"/>
  <c r="F22" i="21"/>
  <c r="F29" i="21"/>
  <c r="F21" i="21"/>
  <c r="F31" i="21"/>
  <c r="F13" i="21"/>
  <c r="F23" i="21"/>
  <c r="F15" i="21"/>
  <c r="F26" i="21"/>
  <c r="F18" i="21"/>
  <c r="F20" i="21"/>
  <c r="F24" i="21"/>
  <c r="F16" i="21"/>
  <c r="F35" i="21" l="1"/>
  <c r="F30" i="21"/>
  <c r="F36" i="21" l="1"/>
</calcChain>
</file>

<file path=xl/sharedStrings.xml><?xml version="1.0" encoding="utf-8"?>
<sst xmlns="http://schemas.openxmlformats.org/spreadsheetml/2006/main" count="210" uniqueCount="70">
  <si>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</si>
  <si>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</si>
  <si>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</si>
  <si>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</si>
  <si>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</si>
  <si>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</si>
  <si>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</si>
  <si>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</si>
  <si>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</si>
  <si>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</si>
  <si>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</si>
  <si>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</si>
  <si>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</si>
  <si>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</si>
  <si>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</si>
  <si>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</si>
  <si>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</si>
  <si>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</si>
  <si>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</si>
  <si>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</si>
  <si>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</si>
  <si>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</si>
  <si>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</si>
  <si>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</si>
  <si>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</si>
  <si>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</si>
  <si>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>-</t>
  </si>
  <si>
    <t>I-XII-2019</t>
  </si>
  <si>
    <t>20/19</t>
  </si>
  <si>
    <t>I-XII-2020</t>
  </si>
  <si>
    <t>Class of insurance</t>
  </si>
  <si>
    <t>Accident insurance</t>
  </si>
  <si>
    <t>Health insurance</t>
  </si>
  <si>
    <t>Land motor vehicle insurance</t>
  </si>
  <si>
    <t>Railway rolling stock insurance</t>
  </si>
  <si>
    <t>Aircraft insurance</t>
  </si>
  <si>
    <t>Vessel insurance</t>
  </si>
  <si>
    <t xml:space="preserve">Goods in transit insurance </t>
  </si>
  <si>
    <t xml:space="preserve">Fire and other natural disasters insurance </t>
  </si>
  <si>
    <t>Other damage to property insurance</t>
  </si>
  <si>
    <t>Motor vehicle liability insurance</t>
  </si>
  <si>
    <t>Aircraft  liability insurance</t>
  </si>
  <si>
    <t>Vessel liability insurance</t>
  </si>
  <si>
    <t>General liability insurance</t>
  </si>
  <si>
    <t>Credit insurance</t>
  </si>
  <si>
    <t>Suretyship insurance</t>
  </si>
  <si>
    <t>Miscellanious financial losses insurance</t>
  </si>
  <si>
    <t xml:space="preserve">Legal expenses insurance </t>
  </si>
  <si>
    <t>Assistance insurance</t>
  </si>
  <si>
    <t>NON-LIFE INSURANCE</t>
  </si>
  <si>
    <t>Life insurance</t>
  </si>
  <si>
    <t>Annuity insurance</t>
  </si>
  <si>
    <t>Additional insurance with life insurance</t>
  </si>
  <si>
    <t>Other types of life insurance</t>
  </si>
  <si>
    <t>LIFE INSURANCE</t>
  </si>
  <si>
    <t>NON-LIFE AND LIFE INSURANCE</t>
  </si>
  <si>
    <t>STATISTICS OF INSURANCE MARKET IN BOSNIA AND HERZEGOVINA</t>
  </si>
  <si>
    <t>Code</t>
  </si>
  <si>
    <t>Premium in BiH</t>
  </si>
  <si>
    <t>Premium in FBiH</t>
  </si>
  <si>
    <t>Premium in RS</t>
  </si>
  <si>
    <t xml:space="preserve">Share </t>
  </si>
  <si>
    <t>Growth index</t>
  </si>
  <si>
    <t>*The data refer to the period from 1 January to 31 December 2019.</t>
  </si>
  <si>
    <t>Premium per insurance class in Bosnia and Herzegovina in 2019 and 2020 (in KM)</t>
  </si>
  <si>
    <t>Premium per insurance class in Federation of Bosnia and Herzegovina in 2019 and 2020 (in KM)</t>
  </si>
  <si>
    <t>Premium per insurance class in Republic of Srpska in 2019 and 2020 (in KM)</t>
  </si>
  <si>
    <t>2019*</t>
  </si>
  <si>
    <t>2020**</t>
  </si>
  <si>
    <t>**The data refer to the period from 1 January to 31 December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</si>
</sst>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</numFmts>
  <fonts count="3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i/>
      <sz val="13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1"/>
      <color theme="1"/>
      <name val="Cambria"/>
      <family val="1"/>
      <scheme val="major"/>
    </font>
    <font>
      <sz val="1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9"/>
      <name val="Times New Roman"/>
      <family val="1"/>
      <charset val="204"/>
    </font>
    <font>
      <sz val="9"/>
      <name val="Cambria"/>
      <family val="1"/>
      <charset val="238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9"/>
      <color theme="1"/>
      <name val="Cambria"/>
      <family val="1"/>
      <charset val="238"/>
      <scheme val="major"/>
    </font>
  </fonts>
  <fills count="2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4"/>
      </patternFill>
    </fill>
  </fills>
  <borders count="48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indexed="64"/>
      </bottom>
      <diagonal/>
    </border>
  </borders>
  <cellStyleXfs count="27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6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9" fillId="6" borderId="0" applyNumberFormat="0" applyBorder="0" applyAlignment="0" applyProtection="0"/>
    <xf numFmtId="0" fontId="10" fillId="23" borderId="4" applyNumberFormat="0" applyAlignment="0" applyProtection="0"/>
    <xf numFmtId="0" fontId="11" fillId="24" borderId="5" applyNumberFormat="0" applyAlignment="0" applyProtection="0"/>
    <xf numFmtId="166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10" borderId="4" applyNumberFormat="0" applyAlignment="0" applyProtection="0"/>
    <xf numFmtId="0" fontId="21" fillId="0" borderId="9" applyNumberFormat="0" applyFill="0" applyAlignment="0" applyProtection="0"/>
    <xf numFmtId="0" fontId="14" fillId="0" borderId="0"/>
    <xf numFmtId="0" fontId="22" fillId="25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2" fillId="26" borderId="10" applyNumberFormat="0" applyFont="0" applyAlignment="0" applyProtection="0"/>
    <xf numFmtId="0" fontId="24" fillId="23" borderId="11" applyNumberFormat="0" applyAlignment="0" applyProtection="0"/>
    <xf numFmtId="0" fontId="14" fillId="0" borderId="0"/>
    <xf numFmtId="0" fontId="25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19" applyNumberFormat="0" applyFill="0" applyAlignment="0" applyProtection="0"/>
    <xf numFmtId="0" fontId="24" fillId="23" borderId="18" applyNumberFormat="0" applyAlignment="0" applyProtection="0"/>
    <xf numFmtId="0" fontId="10" fillId="23" borderId="13" applyNumberFormat="0" applyAlignment="0" applyProtection="0"/>
    <xf numFmtId="0" fontId="20" fillId="10" borderId="13" applyNumberFormat="0" applyAlignment="0" applyProtection="0"/>
    <xf numFmtId="0" fontId="20" fillId="10" borderId="17" applyNumberFormat="0" applyAlignment="0" applyProtection="0"/>
    <xf numFmtId="0" fontId="10" fillId="23" borderId="17" applyNumberFormat="0" applyAlignment="0" applyProtection="0"/>
    <xf numFmtId="0" fontId="12" fillId="26" borderId="14" applyNumberFormat="0" applyFont="0" applyAlignment="0" applyProtection="0"/>
    <xf numFmtId="0" fontId="24" fillId="23" borderId="15" applyNumberFormat="0" applyAlignment="0" applyProtection="0"/>
    <xf numFmtId="0" fontId="26" fillId="0" borderId="16" applyNumberFormat="0" applyFill="0" applyAlignment="0" applyProtection="0"/>
    <xf numFmtId="0" fontId="1" fillId="0" borderId="0"/>
    <xf numFmtId="0" fontId="12" fillId="26" borderId="23" applyNumberFormat="0" applyFont="0" applyAlignment="0" applyProtection="0"/>
    <xf numFmtId="0" fontId="12" fillId="26" borderId="27" applyNumberFormat="0" applyFont="0" applyAlignment="0" applyProtection="0"/>
    <xf numFmtId="0" fontId="26" fillId="0" borderId="30" applyNumberFormat="0" applyFill="0" applyAlignment="0" applyProtection="0"/>
    <xf numFmtId="0" fontId="10" fillId="23" borderId="28" applyNumberFormat="0" applyAlignment="0" applyProtection="0"/>
    <xf numFmtId="0" fontId="10" fillId="23" borderId="28" applyNumberFormat="0" applyAlignment="0" applyProtection="0"/>
    <xf numFmtId="0" fontId="24" fillId="23" borderId="29" applyNumberFormat="0" applyAlignment="0" applyProtection="0"/>
    <xf numFmtId="0" fontId="20" fillId="10" borderId="28" applyNumberFormat="0" applyAlignment="0" applyProtection="0"/>
    <xf numFmtId="0" fontId="24" fillId="23" borderId="29" applyNumberFormat="0" applyAlignment="0" applyProtection="0"/>
    <xf numFmtId="0" fontId="20" fillId="10" borderId="28" applyNumberFormat="0" applyAlignment="0" applyProtection="0"/>
    <xf numFmtId="0" fontId="1" fillId="0" borderId="0"/>
    <xf numFmtId="0" fontId="10" fillId="23" borderId="20" applyNumberFormat="0" applyAlignment="0" applyProtection="0"/>
    <xf numFmtId="0" fontId="10" fillId="23" borderId="20" applyNumberFormat="0" applyAlignment="0" applyProtection="0"/>
    <xf numFmtId="0" fontId="20" fillId="10" borderId="20" applyNumberFormat="0" applyAlignment="0" applyProtection="0"/>
    <xf numFmtId="0" fontId="20" fillId="10" borderId="20" applyNumberFormat="0" applyAlignment="0" applyProtection="0"/>
    <xf numFmtId="0" fontId="26" fillId="0" borderId="30" applyNumberFormat="0" applyFill="0" applyAlignment="0" applyProtection="0"/>
    <xf numFmtId="9" fontId="3" fillId="0" borderId="0" applyFont="0" applyFill="0" applyBorder="0" applyAlignment="0" applyProtection="0"/>
    <xf numFmtId="0" fontId="24" fillId="23" borderId="21" applyNumberFormat="0" applyAlignment="0" applyProtection="0"/>
    <xf numFmtId="0" fontId="26" fillId="0" borderId="22" applyNumberFormat="0" applyFill="0" applyAlignment="0" applyProtection="0"/>
    <xf numFmtId="0" fontId="24" fillId="23" borderId="21" applyNumberFormat="0" applyAlignment="0" applyProtection="0"/>
    <xf numFmtId="0" fontId="26" fillId="0" borderId="2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23" borderId="24" applyNumberFormat="0" applyAlignment="0" applyProtection="0"/>
    <xf numFmtId="0" fontId="10" fillId="23" borderId="24" applyNumberFormat="0" applyAlignment="0" applyProtection="0"/>
    <xf numFmtId="0" fontId="20" fillId="10" borderId="24" applyNumberFormat="0" applyAlignment="0" applyProtection="0"/>
    <xf numFmtId="0" fontId="20" fillId="10" borderId="24" applyNumberFormat="0" applyAlignment="0" applyProtection="0"/>
    <xf numFmtId="0" fontId="24" fillId="23" borderId="25" applyNumberFormat="0" applyAlignment="0" applyProtection="0"/>
    <xf numFmtId="0" fontId="26" fillId="0" borderId="26" applyNumberFormat="0" applyFill="0" applyAlignment="0" applyProtection="0"/>
    <xf numFmtId="0" fontId="24" fillId="23" borderId="25" applyNumberFormat="0" applyAlignment="0" applyProtection="0"/>
    <xf numFmtId="0" fontId="26" fillId="0" borderId="26" applyNumberFormat="0" applyFill="0" applyAlignment="0" applyProtection="0"/>
  </cellStyleXfs>
  <cellXfs count="54">
    <xf numFmtId="0" fontId="0" fillId="0" borderId="0" xfId="0"/>
    <xf numFmtId="0" fontId="5" fillId="0" borderId="0" xfId="0" applyFont="1"/>
    <xf numFmtId="0" fontId="5" fillId="0" borderId="0" xfId="0" applyFont="1" applyBorder="1"/>
    <xf numFmtId="0" fontId="28" fillId="0" borderId="0" xfId="0" applyFont="1"/>
    <xf numFmtId="0" fontId="30" fillId="3" borderId="0" xfId="0" applyFont="1" applyFill="1" applyBorder="1" applyAlignment="1">
      <alignment horizontal="center" vertical="center" wrapText="1"/>
    </xf>
    <xf numFmtId="0" fontId="30" fillId="3" borderId="37" xfId="0" applyFont="1" applyFill="1" applyBorder="1" applyAlignment="1">
      <alignment horizontal="center" vertical="center" wrapText="1"/>
    </xf>
    <xf numFmtId="49" fontId="5" fillId="0" borderId="39" xfId="0" applyNumberFormat="1" applyFont="1" applyFill="1" applyBorder="1" applyAlignment="1">
      <alignment horizontal="center" vertical="center"/>
    </xf>
    <xf numFmtId="164" fontId="5" fillId="3" borderId="42" xfId="0" applyNumberFormat="1" applyFont="1" applyFill="1" applyBorder="1" applyAlignment="1">
      <alignment horizontal="right" vertical="center"/>
    </xf>
    <xf numFmtId="164" fontId="5" fillId="3" borderId="41" xfId="0" applyNumberFormat="1" applyFont="1" applyFill="1" applyBorder="1" applyAlignment="1">
      <alignment horizontal="right" vertical="center"/>
    </xf>
    <xf numFmtId="0" fontId="29" fillId="0" borderId="0" xfId="0" applyFont="1" applyAlignment="1"/>
    <xf numFmtId="0" fontId="32" fillId="0" borderId="0" xfId="0" applyFont="1"/>
    <xf numFmtId="3" fontId="31" fillId="0" borderId="0" xfId="1" applyNumberFormat="1" applyFont="1" applyFill="1" applyBorder="1" applyAlignment="1" applyProtection="1">
      <alignment horizontal="right" vertical="center"/>
    </xf>
    <xf numFmtId="3" fontId="31" fillId="0" borderId="0" xfId="1" applyNumberFormat="1" applyFont="1" applyFill="1" applyBorder="1" applyAlignment="1" applyProtection="1">
      <alignment horizontal="right" vertical="center"/>
    </xf>
    <xf numFmtId="0" fontId="0" fillId="0" borderId="0" xfId="0"/>
    <xf numFmtId="0" fontId="33" fillId="0" borderId="0" xfId="0" applyFont="1" applyBorder="1" applyAlignment="1">
      <alignment vertical="center"/>
    </xf>
    <xf numFmtId="4" fontId="5" fillId="0" borderId="43" xfId="0" applyNumberFormat="1" applyFont="1" applyBorder="1" applyAlignment="1">
      <alignment horizontal="center" vertical="center"/>
    </xf>
    <xf numFmtId="49" fontId="5" fillId="0" borderId="43" xfId="0" applyNumberFormat="1" applyFont="1" applyFill="1" applyBorder="1" applyAlignment="1">
      <alignment horizontal="center" vertical="center"/>
    </xf>
    <xf numFmtId="49" fontId="2" fillId="3" borderId="44" xfId="0" applyNumberFormat="1" applyFont="1" applyFill="1" applyBorder="1" applyAlignment="1">
      <alignment horizontal="center" vertical="center"/>
    </xf>
    <xf numFmtId="49" fontId="5" fillId="0" borderId="43" xfId="2" applyNumberFormat="1" applyFont="1" applyFill="1" applyBorder="1" applyAlignment="1">
      <alignment horizontal="center" vertical="center" shrinkToFit="1"/>
    </xf>
    <xf numFmtId="49" fontId="2" fillId="4" borderId="45" xfId="0" applyNumberFormat="1" applyFont="1" applyFill="1" applyBorder="1" applyAlignment="1">
      <alignment horizontal="center" vertical="center"/>
    </xf>
    <xf numFmtId="0" fontId="30" fillId="3" borderId="37" xfId="0" applyFont="1" applyFill="1" applyBorder="1" applyAlignment="1">
      <alignment horizontal="center" vertical="top" wrapText="1"/>
    </xf>
    <xf numFmtId="0" fontId="30" fillId="3" borderId="33" xfId="0" applyFont="1" applyFill="1" applyBorder="1" applyAlignment="1">
      <alignment horizontal="center" vertical="top" wrapText="1"/>
    </xf>
    <xf numFmtId="164" fontId="5" fillId="0" borderId="32" xfId="0" applyNumberFormat="1" applyFont="1" applyFill="1" applyBorder="1" applyAlignment="1">
      <alignment horizontal="right" vertical="center" wrapText="1"/>
    </xf>
    <xf numFmtId="164" fontId="5" fillId="0" borderId="0" xfId="0" applyNumberFormat="1" applyFont="1" applyFill="1" applyBorder="1" applyAlignment="1">
      <alignment horizontal="right" vertical="center" wrapText="1"/>
    </xf>
    <xf numFmtId="164" fontId="5" fillId="3" borderId="2" xfId="0" applyNumberFormat="1" applyFont="1" applyFill="1" applyBorder="1" applyAlignment="1">
      <alignment horizontal="right" vertical="center"/>
    </xf>
    <xf numFmtId="164" fontId="5" fillId="3" borderId="0" xfId="0" applyNumberFormat="1" applyFont="1" applyFill="1" applyBorder="1" applyAlignment="1">
      <alignment horizontal="right" vertical="center"/>
    </xf>
    <xf numFmtId="3" fontId="2" fillId="2" borderId="46" xfId="0" applyNumberFormat="1" applyFont="1" applyFill="1" applyBorder="1" applyAlignment="1">
      <alignment horizontal="right" vertical="center"/>
    </xf>
    <xf numFmtId="2" fontId="5" fillId="0" borderId="41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 vertical="center" wrapText="1"/>
    </xf>
    <xf numFmtId="3" fontId="5" fillId="3" borderId="2" xfId="0" applyNumberFormat="1" applyFont="1" applyFill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3" fontId="5" fillId="3" borderId="0" xfId="0" applyNumberFormat="1" applyFont="1" applyFill="1" applyBorder="1" applyAlignment="1">
      <alignment horizontal="right" vertical="center"/>
    </xf>
    <xf numFmtId="164" fontId="2" fillId="2" borderId="47" xfId="0" applyNumberFormat="1" applyFont="1" applyFill="1" applyBorder="1" applyAlignment="1">
      <alignment horizontal="right" vertical="center"/>
    </xf>
    <xf numFmtId="164" fontId="5" fillId="0" borderId="40" xfId="0" applyNumberFormat="1" applyFont="1" applyFill="1" applyBorder="1" applyAlignment="1">
      <alignment horizontal="right" vertical="center"/>
    </xf>
    <xf numFmtId="164" fontId="5" fillId="0" borderId="41" xfId="0" applyNumberFormat="1" applyFont="1" applyFill="1" applyBorder="1" applyAlignment="1">
      <alignment horizontal="right" vertical="center"/>
    </xf>
    <xf numFmtId="0" fontId="34" fillId="0" borderId="0" xfId="0" applyFont="1" applyBorder="1" applyAlignment="1">
      <alignment vertical="center"/>
    </xf>
    <xf numFmtId="0" fontId="35" fillId="0" borderId="1" xfId="0" applyFont="1" applyBorder="1" applyAlignment="1">
      <alignment vertical="center" wrapText="1"/>
    </xf>
    <xf numFmtId="0" fontId="36" fillId="3" borderId="3" xfId="0" applyFont="1" applyFill="1" applyBorder="1" applyAlignment="1">
      <alignment vertical="center" wrapText="1"/>
    </xf>
    <xf numFmtId="0" fontId="35" fillId="0" borderId="1" xfId="2" applyFont="1" applyFill="1" applyBorder="1" applyAlignment="1">
      <alignment horizontal="left" vertical="center"/>
    </xf>
    <xf numFmtId="0" fontId="35" fillId="0" borderId="1" xfId="2" applyFont="1" applyFill="1" applyBorder="1" applyAlignment="1">
      <alignment vertical="center" wrapText="1"/>
    </xf>
    <xf numFmtId="0" fontId="35" fillId="0" borderId="1" xfId="2" applyFont="1" applyFill="1" applyBorder="1" applyAlignment="1">
      <alignment vertical="center" wrapText="1" shrinkToFit="1"/>
    </xf>
    <xf numFmtId="0" fontId="37" fillId="3" borderId="1" xfId="0" applyFont="1" applyFill="1" applyBorder="1" applyAlignment="1">
      <alignment vertical="center" wrapText="1"/>
    </xf>
    <xf numFmtId="0" fontId="36" fillId="2" borderId="46" xfId="0" applyFont="1" applyFill="1" applyBorder="1" applyAlignment="1">
      <alignment vertical="center" wrapText="1"/>
    </xf>
    <xf numFmtId="0" fontId="38" fillId="0" borderId="0" xfId="0" applyFont="1" applyBorder="1" applyAlignment="1">
      <alignment vertical="center"/>
    </xf>
    <xf numFmtId="0" fontId="29" fillId="0" borderId="0" xfId="0" applyFont="1" applyAlignment="1">
      <alignment horizontal="center"/>
    </xf>
    <xf numFmtId="0" fontId="30" fillId="3" borderId="31" xfId="0" applyFont="1" applyFill="1" applyBorder="1" applyAlignment="1">
      <alignment horizontal="center" vertical="center"/>
    </xf>
    <xf numFmtId="0" fontId="30" fillId="3" borderId="34" xfId="0" applyFont="1" applyFill="1" applyBorder="1" applyAlignment="1">
      <alignment horizontal="center" vertical="center"/>
    </xf>
    <xf numFmtId="0" fontId="30" fillId="3" borderId="36" xfId="0" applyFont="1" applyFill="1" applyBorder="1" applyAlignment="1">
      <alignment horizontal="center" vertical="center"/>
    </xf>
    <xf numFmtId="0" fontId="30" fillId="3" borderId="32" xfId="0" applyFont="1" applyFill="1" applyBorder="1" applyAlignment="1">
      <alignment horizontal="left" vertical="center"/>
    </xf>
    <xf numFmtId="0" fontId="30" fillId="3" borderId="0" xfId="0" applyFont="1" applyFill="1" applyBorder="1" applyAlignment="1">
      <alignment horizontal="left" vertical="center"/>
    </xf>
    <xf numFmtId="0" fontId="30" fillId="3" borderId="37" xfId="0" applyFont="1" applyFill="1" applyBorder="1" applyAlignment="1">
      <alignment horizontal="left" vertical="center"/>
    </xf>
    <xf numFmtId="0" fontId="30" fillId="27" borderId="32" xfId="0" applyFont="1" applyFill="1" applyBorder="1" applyAlignment="1">
      <alignment horizontal="center" vertical="center"/>
    </xf>
    <xf numFmtId="0" fontId="30" fillId="3" borderId="35" xfId="0" applyFont="1" applyFill="1" applyBorder="1" applyAlignment="1">
      <alignment horizontal="center" vertical="center" wrapText="1"/>
    </xf>
    <xf numFmtId="0" fontId="30" fillId="3" borderId="38" xfId="0" applyFont="1" applyFill="1" applyBorder="1" applyAlignment="1">
      <alignment horizontal="center" vertical="center" wrapText="1"/>
    </xf>
  </cellXfs>
  <cellStyles count="276">
    <cellStyle name="20% - Accent1 2" xfId="11"/>
    <cellStyle name="20% - Accent2 2" xfId="12"/>
    <cellStyle name="20% - Accent3 2" xfId="13"/>
    <cellStyle name="20% - Accent4 2" xfId="14"/>
    <cellStyle name="20% - Accent5 2" xfId="15"/>
    <cellStyle name="20% - Accent6 2" xfId="16"/>
    <cellStyle name="40% - Accent1 2" xfId="17"/>
    <cellStyle name="40% - Accent2 2" xfId="18"/>
    <cellStyle name="40% - Accent3 2" xfId="19"/>
    <cellStyle name="40% - Accent4 2" xfId="20"/>
    <cellStyle name="40% - Accent5 2" xfId="21"/>
    <cellStyle name="40% - Accent6 2" xfId="22"/>
    <cellStyle name="60% - Accent1 2" xfId="23"/>
    <cellStyle name="60% - Accent2 2" xfId="24"/>
    <cellStyle name="60% - Accent3 2" xfId="25"/>
    <cellStyle name="60% - Accent4 2" xfId="26"/>
    <cellStyle name="60% - Accent5 2" xfId="27"/>
    <cellStyle name="60% - Accent6 2" xfId="28"/>
    <cellStyle name="Accent1 2" xfId="29"/>
    <cellStyle name="Accent2 2" xfId="30"/>
    <cellStyle name="Accent3 2" xfId="31"/>
    <cellStyle name="Accent4 2" xfId="32"/>
    <cellStyle name="Accent5 2" xfId="33"/>
    <cellStyle name="Accent6 2" xfId="34"/>
    <cellStyle name="Bad 2" xfId="35"/>
    <cellStyle name="Calculation 2" xfId="36"/>
    <cellStyle name="Calculation 2 2" xfId="247"/>
    <cellStyle name="Calculation 2 3" xfId="269"/>
    <cellStyle name="Calculation 2 4" xfId="240"/>
    <cellStyle name="Calculation 3" xfId="228"/>
    <cellStyle name="Calculation 3 2" xfId="246"/>
    <cellStyle name="Calculation 3 3" xfId="268"/>
    <cellStyle name="Calculation 3 4" xfId="239"/>
    <cellStyle name="Calculation 4" xfId="231"/>
    <cellStyle name="Check Cell 2" xfId="37"/>
    <cellStyle name="Comma 2" xfId="38"/>
    <cellStyle name="Euro" xfId="39"/>
    <cellStyle name="Explanatory Text 2" xfId="40"/>
    <cellStyle name="Good 2" xfId="41"/>
    <cellStyle name="Heading 1 2" xfId="42"/>
    <cellStyle name="Heading 2 2" xfId="43"/>
    <cellStyle name="Heading 3 2" xfId="44"/>
    <cellStyle name="Heading 4 2" xfId="45"/>
    <cellStyle name="Input 2" xfId="46"/>
    <cellStyle name="Input 2 2" xfId="249"/>
    <cellStyle name="Input 2 3" xfId="271"/>
    <cellStyle name="Input 2 4" xfId="244"/>
    <cellStyle name="Input 3" xfId="229"/>
    <cellStyle name="Input 3 2" xfId="248"/>
    <cellStyle name="Input 3 3" xfId="270"/>
    <cellStyle name="Input 3 4" xfId="242"/>
    <cellStyle name="Input 4" xfId="230"/>
    <cellStyle name="Linked Cell 2" xfId="47"/>
    <cellStyle name="MAND_x000d_CHECK.COMMAND_x000e_RENAME.COMMAND_x0008_SHOW.BAR_x000b_DELETE.MENU_x000e_DELETE.COMMAND_x000e_GET.CHA" xfId="48"/>
    <cellStyle name="Neutral 2" xfId="49"/>
    <cellStyle name="Normal" xfId="0" builtinId="0"/>
    <cellStyle name="Normal 10" xfId="50"/>
    <cellStyle name="Normal 100" xfId="51"/>
    <cellStyle name="Normal 101" xfId="52"/>
    <cellStyle name="Normal 102" xfId="53"/>
    <cellStyle name="Normal 103" xfId="54"/>
    <cellStyle name="Normal 104" xfId="55"/>
    <cellStyle name="Normal 105" xfId="56"/>
    <cellStyle name="Normal 106" xfId="57"/>
    <cellStyle name="Normal 107" xfId="58"/>
    <cellStyle name="Normal 108" xfId="59"/>
    <cellStyle name="Normal 109" xfId="60"/>
    <cellStyle name="Normal 11" xfId="61"/>
    <cellStyle name="Normal 110" xfId="62"/>
    <cellStyle name="Normal 111" xfId="63"/>
    <cellStyle name="Normal 112" xfId="64"/>
    <cellStyle name="Normal 113" xfId="65"/>
    <cellStyle name="Normal 114" xfId="66"/>
    <cellStyle name="Normal 115" xfId="67"/>
    <cellStyle name="Normal 116" xfId="68"/>
    <cellStyle name="Normal 117" xfId="69"/>
    <cellStyle name="Normal 118" xfId="70"/>
    <cellStyle name="Normal 119" xfId="71"/>
    <cellStyle name="Normal 12" xfId="72"/>
    <cellStyle name="Normal 120" xfId="73"/>
    <cellStyle name="Normal 121" xfId="74"/>
    <cellStyle name="Normal 122" xfId="75"/>
    <cellStyle name="Normal 123" xfId="76"/>
    <cellStyle name="Normal 124" xfId="77"/>
    <cellStyle name="Normal 125" xfId="78"/>
    <cellStyle name="Normal 126" xfId="79"/>
    <cellStyle name="Normal 127" xfId="80"/>
    <cellStyle name="Normal 128" xfId="81"/>
    <cellStyle name="Normal 129" xfId="82"/>
    <cellStyle name="Normal 13" xfId="83"/>
    <cellStyle name="Normal 130" xfId="84"/>
    <cellStyle name="Normal 131" xfId="85"/>
    <cellStyle name="Normal 132" xfId="86"/>
    <cellStyle name="Normal 133" xfId="87"/>
    <cellStyle name="Normal 134" xfId="88"/>
    <cellStyle name="Normal 135" xfId="89"/>
    <cellStyle name="Normal 136" xfId="90"/>
    <cellStyle name="Normal 137" xfId="91"/>
    <cellStyle name="Normal 138" xfId="92"/>
    <cellStyle name="Normal 139" xfId="93"/>
    <cellStyle name="Normal 14" xfId="94"/>
    <cellStyle name="Normal 140" xfId="95"/>
    <cellStyle name="Normal 141" xfId="96"/>
    <cellStyle name="Normal 142" xfId="97"/>
    <cellStyle name="Normal 143" xfId="98"/>
    <cellStyle name="Normal 144" xfId="99"/>
    <cellStyle name="Normal 145" xfId="100"/>
    <cellStyle name="Normal 146" xfId="101"/>
    <cellStyle name="Normal 147" xfId="102"/>
    <cellStyle name="Normal 148" xfId="103"/>
    <cellStyle name="Normal 149" xfId="104"/>
    <cellStyle name="Normal 15" xfId="105"/>
    <cellStyle name="Normal 150" xfId="106"/>
    <cellStyle name="Normal 151" xfId="107"/>
    <cellStyle name="Normal 152" xfId="214"/>
    <cellStyle name="Normal 152 2" xfId="256"/>
    <cellStyle name="Normal 153" xfId="108"/>
    <cellStyle name="Normal 154" xfId="109"/>
    <cellStyle name="Normal 155" xfId="110"/>
    <cellStyle name="Normal 156" xfId="111"/>
    <cellStyle name="Normal 157" xfId="112"/>
    <cellStyle name="Normal 158" xfId="113"/>
    <cellStyle name="Normal 159" xfId="114"/>
    <cellStyle name="Normal 16" xfId="115"/>
    <cellStyle name="Normal 160" xfId="215"/>
    <cellStyle name="Normal 160 2" xfId="258"/>
    <cellStyle name="Normal 161" xfId="218"/>
    <cellStyle name="Normal 161 2" xfId="260"/>
    <cellStyle name="Normal 162" xfId="220"/>
    <cellStyle name="Normal 162 2" xfId="262"/>
    <cellStyle name="Normal 163" xfId="222"/>
    <cellStyle name="Normal 163 2" xfId="264"/>
    <cellStyle name="Normal 164" xfId="224"/>
    <cellStyle name="Normal 164 2" xfId="266"/>
    <cellStyle name="Normal 165" xfId="10"/>
    <cellStyle name="Normal 165 2" xfId="245"/>
    <cellStyle name="Normal 166" xfId="235"/>
    <cellStyle name="Normal 17" xfId="116"/>
    <cellStyle name="Normal 18" xfId="117"/>
    <cellStyle name="Normal 19" xfId="118"/>
    <cellStyle name="Normal 2" xfId="9"/>
    <cellStyle name="Normal 2 2" xfId="119"/>
    <cellStyle name="Normal 20" xfId="120"/>
    <cellStyle name="Normal 21" xfId="121"/>
    <cellStyle name="Normal 22" xfId="122"/>
    <cellStyle name="Normal 23" xfId="123"/>
    <cellStyle name="Normal 24" xfId="124"/>
    <cellStyle name="Normal 25" xfId="125"/>
    <cellStyle name="Normal 26" xfId="126"/>
    <cellStyle name="Normal 27" xfId="127"/>
    <cellStyle name="Normal 28" xfId="128"/>
    <cellStyle name="Normal 29" xfId="129"/>
    <cellStyle name="Normal 3" xfId="130"/>
    <cellStyle name="Normal 30" xfId="131"/>
    <cellStyle name="Normal 31" xfId="132"/>
    <cellStyle name="Normal 32" xfId="133"/>
    <cellStyle name="Normal 33" xfId="134"/>
    <cellStyle name="Normal 34" xfId="135"/>
    <cellStyle name="Normal 35" xfId="136"/>
    <cellStyle name="Normal 36" xfId="137"/>
    <cellStyle name="Normal 37" xfId="138"/>
    <cellStyle name="Normal 38" xfId="139"/>
    <cellStyle name="Normal 39" xfId="140"/>
    <cellStyle name="Normal 4" xfId="141"/>
    <cellStyle name="Normal 40" xfId="142"/>
    <cellStyle name="Normal 41" xfId="143"/>
    <cellStyle name="Normal 42" xfId="144"/>
    <cellStyle name="Normal 43" xfId="145"/>
    <cellStyle name="Normal 44" xfId="146"/>
    <cellStyle name="Normal 45" xfId="147"/>
    <cellStyle name="Normal 46" xfId="148"/>
    <cellStyle name="Normal 47" xfId="149"/>
    <cellStyle name="Normal 48" xfId="150"/>
    <cellStyle name="Normal 49" xfId="151"/>
    <cellStyle name="Normal 5" xfId="152"/>
    <cellStyle name="Normal 50" xfId="153"/>
    <cellStyle name="Normal 51" xfId="154"/>
    <cellStyle name="Normal 52" xfId="155"/>
    <cellStyle name="Normal 53" xfId="156"/>
    <cellStyle name="Normal 54" xfId="157"/>
    <cellStyle name="Normal 55" xfId="158"/>
    <cellStyle name="Normal 56" xfId="159"/>
    <cellStyle name="Normal 57" xfId="160"/>
    <cellStyle name="Normal 58" xfId="161"/>
    <cellStyle name="Normal 59" xfId="162"/>
    <cellStyle name="Normal 6" xfId="163"/>
    <cellStyle name="Normal 60" xfId="164"/>
    <cellStyle name="Normal 61" xfId="165"/>
    <cellStyle name="Normal 62" xfId="166"/>
    <cellStyle name="Normal 63" xfId="167"/>
    <cellStyle name="Normal 64" xfId="168"/>
    <cellStyle name="Normal 65" xfId="169"/>
    <cellStyle name="Normal 66" xfId="170"/>
    <cellStyle name="Normal 67" xfId="171"/>
    <cellStyle name="Normal 68" xfId="172"/>
    <cellStyle name="Normal 69" xfId="173"/>
    <cellStyle name="Normal 7" xfId="174"/>
    <cellStyle name="Normal 70" xfId="175"/>
    <cellStyle name="Normal 71" xfId="176"/>
    <cellStyle name="Normal 72" xfId="177"/>
    <cellStyle name="Normal 73" xfId="178"/>
    <cellStyle name="Normal 74" xfId="179"/>
    <cellStyle name="Normal 75" xfId="180"/>
    <cellStyle name="Normal 76" xfId="181"/>
    <cellStyle name="Normal 77" xfId="182"/>
    <cellStyle name="Normal 78" xfId="183"/>
    <cellStyle name="Normal 79" xfId="184"/>
    <cellStyle name="Normal 8" xfId="185"/>
    <cellStyle name="Normal 80" xfId="186"/>
    <cellStyle name="Normal 81" xfId="187"/>
    <cellStyle name="Normal 82" xfId="188"/>
    <cellStyle name="Normal 83" xfId="189"/>
    <cellStyle name="Normal 84" xfId="190"/>
    <cellStyle name="Normal 85" xfId="191"/>
    <cellStyle name="Normal 86" xfId="192"/>
    <cellStyle name="Normal 87" xfId="193"/>
    <cellStyle name="Normal 88" xfId="194"/>
    <cellStyle name="Normal 89" xfId="195"/>
    <cellStyle name="Normal 9" xfId="196"/>
    <cellStyle name="Normal 90" xfId="197"/>
    <cellStyle name="Normal 91" xfId="198"/>
    <cellStyle name="Normal 92" xfId="199"/>
    <cellStyle name="Normal 93" xfId="200"/>
    <cellStyle name="Normal 94" xfId="201"/>
    <cellStyle name="Normal 95" xfId="202"/>
    <cellStyle name="Normal 96" xfId="203"/>
    <cellStyle name="Normal 97" xfId="204"/>
    <cellStyle name="Normal 98" xfId="205"/>
    <cellStyle name="Normal 99" xfId="206"/>
    <cellStyle name="normální_Rezervy_prez_1_12_03" xfId="207"/>
    <cellStyle name="Normalno 2" xfId="1"/>
    <cellStyle name="Normalno 2 2" xfId="5"/>
    <cellStyle name="Normalno 3" xfId="6"/>
    <cellStyle name="Note 2" xfId="208"/>
    <cellStyle name="Note 3" xfId="232"/>
    <cellStyle name="Note 4" xfId="236"/>
    <cellStyle name="Note 5" xfId="237"/>
    <cellStyle name="Obično 2" xfId="2"/>
    <cellStyle name="Obično 2 2" xfId="3"/>
    <cellStyle name="Obično 3" xfId="7"/>
    <cellStyle name="Obično 3 2" xfId="216"/>
    <cellStyle name="Obično 3 2 2" xfId="259"/>
    <cellStyle name="Obično 3 3" xfId="219"/>
    <cellStyle name="Obično 3 3 2" xfId="261"/>
    <cellStyle name="Obično 3 4" xfId="221"/>
    <cellStyle name="Obično 3 4 2" xfId="263"/>
    <cellStyle name="Obično 3 5" xfId="223"/>
    <cellStyle name="Obično 3 5 2" xfId="265"/>
    <cellStyle name="Obično 3 6" xfId="225"/>
    <cellStyle name="Obično 3 6 2" xfId="267"/>
    <cellStyle name="Obično 3 7" xfId="257"/>
    <cellStyle name="Obično 4" xfId="4"/>
    <cellStyle name="Obično 4 2" xfId="8"/>
    <cellStyle name="Obično_12a Izvjestaji drustava za osiguranje" xfId="217"/>
    <cellStyle name="Output 2" xfId="209"/>
    <cellStyle name="Output 2 2" xfId="254"/>
    <cellStyle name="Output 2 3" xfId="274"/>
    <cellStyle name="Output 2 4" xfId="243"/>
    <cellStyle name="Output 3" xfId="233"/>
    <cellStyle name="Output 3 2" xfId="252"/>
    <cellStyle name="Output 3 3" xfId="272"/>
    <cellStyle name="Output 3 4" xfId="241"/>
    <cellStyle name="Output 4" xfId="227"/>
    <cellStyle name="Percent 2" xfId="251"/>
    <cellStyle name="Standard_0103_s Versicherung" xfId="210"/>
    <cellStyle name="Title 2" xfId="211"/>
    <cellStyle name="Total 2" xfId="212"/>
    <cellStyle name="Total 2 2" xfId="255"/>
    <cellStyle name="Total 2 3" xfId="275"/>
    <cellStyle name="Total 2 4" xfId="238"/>
    <cellStyle name="Total 3" xfId="234"/>
    <cellStyle name="Total 3 2" xfId="253"/>
    <cellStyle name="Total 3 3" xfId="273"/>
    <cellStyle name="Total 3 4" xfId="250"/>
    <cellStyle name="Total 4" xfId="226"/>
    <cellStyle name="Warning Text 2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55"/>
  <sheetViews>
    <sheetView showGridLines="0" tabSelected="1" showRuler="0" view="pageLayout" zoomScale="72" zoomScaleNormal="70" zoomScalePageLayoutView="72" workbookViewId="0">
      <selection activeCell="A6" sqref="A6:G6"/>
    </sheetView>
  </sheetViews>
  <sheetFormatPr defaultColWidth="9.140625" defaultRowHeight="15" x14ac:dyDescent="0.25"/>
  <cols>
    <col min="1" max="1" width="8.7109375" style="13" customWidth="1"/>
    <col min="2" max="2" width="57.28515625" style="13" customWidth="1"/>
    <col min="3" max="3" width="23.42578125" style="13" customWidth="1"/>
    <col min="4" max="4" width="21.28515625" style="13" customWidth="1"/>
    <col min="5" max="5" width="23.42578125" style="13" customWidth="1"/>
    <col min="6" max="6" width="21.28515625" style="13" customWidth="1"/>
    <col min="7" max="7" width="14.85546875" style="13" customWidth="1"/>
    <col min="8" max="8" width="13.28515625" style="13" customWidth="1"/>
    <col min="9" max="16384" width="9.140625" style="13"/>
  </cols>
  <sheetData>
    <row r="6" spans="1:8" ht="23.25" x14ac:dyDescent="0.35">
      <c r="A6" s="44" t="s">
        <v>56</v>
      </c>
      <c r="B6" s="44"/>
      <c r="C6" s="44"/>
      <c r="D6" s="44"/>
      <c r="E6" s="44"/>
      <c r="F6" s="44"/>
      <c r="G6" s="44"/>
      <c r="H6" s="9"/>
    </row>
    <row r="7" spans="1:8" ht="17.25" x14ac:dyDescent="0.3">
      <c r="A7" s="3"/>
    </row>
    <row r="8" spans="1:8" s="1" customFormat="1" ht="15" customHeight="1" thickBot="1" x14ac:dyDescent="0.35">
      <c r="A8" s="10" t="s">
        <v>64</v>
      </c>
      <c r="C8" s="2"/>
      <c r="D8" s="2"/>
      <c r="E8" s="2"/>
      <c r="F8" s="2"/>
    </row>
    <row r="9" spans="1:8" s="1" customFormat="1" ht="17.25" customHeight="1" x14ac:dyDescent="0.2">
      <c r="A9" s="45" t="s">
        <v>57</v>
      </c>
      <c r="B9" s="48" t="s">
        <v>30</v>
      </c>
      <c r="C9" s="51" t="s">
        <v>67</v>
      </c>
      <c r="D9" s="51"/>
      <c r="E9" s="51" t="s">
        <v>68</v>
      </c>
      <c r="F9" s="51"/>
      <c r="G9" s="21" t="s">
        <v>62</v>
      </c>
    </row>
    <row r="10" spans="1:8" s="1" customFormat="1" ht="15" customHeight="1" x14ac:dyDescent="0.2">
      <c r="A10" s="46"/>
      <c r="B10" s="49"/>
      <c r="C10" s="4" t="s">
        <v>58</v>
      </c>
      <c r="D10" s="4" t="s">
        <v>61</v>
      </c>
      <c r="E10" s="4" t="s">
        <v>58</v>
      </c>
      <c r="F10" s="4" t="s">
        <v>61</v>
      </c>
      <c r="G10" s="52" t="s">
        <v>28</v>
      </c>
    </row>
    <row r="11" spans="1:8" s="1" customFormat="1" ht="21" customHeight="1" thickBot="1" x14ac:dyDescent="0.25">
      <c r="A11" s="47"/>
      <c r="B11" s="50"/>
      <c r="C11" s="5" t="s">
        <v>27</v>
      </c>
      <c r="D11" s="20" t="s">
        <v>25</v>
      </c>
      <c r="E11" s="5" t="s">
        <v>29</v>
      </c>
      <c r="F11" s="20" t="s">
        <v>25</v>
      </c>
      <c r="G11" s="52"/>
    </row>
    <row r="12" spans="1:8" s="1" customFormat="1" ht="16.5" customHeight="1" x14ac:dyDescent="0.2">
      <c r="A12" s="6" t="s">
        <v>0</v>
      </c>
      <c r="B12" s="36" t="s">
        <v>31</v>
      </c>
      <c r="C12" s="28">
        <f>FBiH!C12+RS!C12</f>
        <v>52462438.709999993</v>
      </c>
      <c r="D12" s="22">
        <f>C12/C$36*100</f>
        <v>6.8777894304722285</v>
      </c>
      <c r="E12" s="28">
        <f>FBiH!E12+RS!E12</f>
        <v>48022000.130000003</v>
      </c>
      <c r="F12" s="22">
        <f>E12/E$36*100</f>
        <v>6.3530062770870339</v>
      </c>
      <c r="G12" s="33">
        <f>E12/C12*100</f>
        <v>91.535966132749394</v>
      </c>
    </row>
    <row r="13" spans="1:8" s="1" customFormat="1" ht="17.100000000000001" customHeight="1" x14ac:dyDescent="0.2">
      <c r="A13" s="15" t="s">
        <v>1</v>
      </c>
      <c r="B13" s="36" t="s">
        <v>32</v>
      </c>
      <c r="C13" s="28">
        <f>FBiH!C13+RS!C13</f>
        <v>12109520.49</v>
      </c>
      <c r="D13" s="23">
        <f t="shared" ref="D13:D29" si="0">C13/C$36*100</f>
        <v>1.587549760974672</v>
      </c>
      <c r="E13" s="28">
        <f>FBiH!E13+RS!E13</f>
        <v>8852433.4499999993</v>
      </c>
      <c r="F13" s="23">
        <f t="shared" ref="F13:F29" si="1">E13/E$36*100</f>
        <v>1.1711208430115261</v>
      </c>
      <c r="G13" s="34">
        <f t="shared" ref="G13:G34" si="2">E13/C13*100</f>
        <v>73.103088246229959</v>
      </c>
    </row>
    <row r="14" spans="1:8" s="1" customFormat="1" ht="17.100000000000001" customHeight="1" x14ac:dyDescent="0.2">
      <c r="A14" s="15" t="s">
        <v>2</v>
      </c>
      <c r="B14" s="36" t="s">
        <v>33</v>
      </c>
      <c r="C14" s="28">
        <f>FBiH!C14+RS!C14</f>
        <v>72976089.560000002</v>
      </c>
      <c r="D14" s="23">
        <f t="shared" si="0"/>
        <v>9.5671148691242909</v>
      </c>
      <c r="E14" s="28">
        <f>FBiH!E14+RS!E14</f>
        <v>72014675.730000004</v>
      </c>
      <c r="F14" s="23">
        <f t="shared" si="1"/>
        <v>9.52708520504261</v>
      </c>
      <c r="G14" s="34">
        <f t="shared" si="2"/>
        <v>98.682563239827289</v>
      </c>
    </row>
    <row r="15" spans="1:8" s="1" customFormat="1" ht="17.100000000000001" customHeight="1" x14ac:dyDescent="0.2">
      <c r="A15" s="16" t="s">
        <v>3</v>
      </c>
      <c r="B15" s="36" t="s">
        <v>34</v>
      </c>
      <c r="C15" s="28">
        <f>FBiH!C15+RS!C15</f>
        <v>0</v>
      </c>
      <c r="D15" s="23">
        <f t="shared" si="0"/>
        <v>0</v>
      </c>
      <c r="E15" s="28">
        <f>FBiH!E15+RS!E15</f>
        <v>20814.04</v>
      </c>
      <c r="F15" s="23">
        <f t="shared" si="1"/>
        <v>2.7535655827241072E-3</v>
      </c>
      <c r="G15" s="34" t="s">
        <v>26</v>
      </c>
    </row>
    <row r="16" spans="1:8" s="1" customFormat="1" ht="17.100000000000001" customHeight="1" x14ac:dyDescent="0.2">
      <c r="A16" s="16" t="s">
        <v>4</v>
      </c>
      <c r="B16" s="36" t="s">
        <v>35</v>
      </c>
      <c r="C16" s="28">
        <f>FBiH!C16+RS!C16</f>
        <v>488</v>
      </c>
      <c r="D16" s="23">
        <f t="shared" si="0"/>
        <v>6.3976462486306087E-5</v>
      </c>
      <c r="E16" s="28">
        <f>FBiH!E16+RS!E16</f>
        <v>32531.24</v>
      </c>
      <c r="F16" s="23">
        <f t="shared" si="1"/>
        <v>4.3036768848016905E-3</v>
      </c>
      <c r="G16" s="34">
        <f t="shared" si="2"/>
        <v>6666.2377049180332</v>
      </c>
    </row>
    <row r="17" spans="1:7" s="1" customFormat="1" ht="17.100000000000001" customHeight="1" x14ac:dyDescent="0.2">
      <c r="A17" s="16" t="s">
        <v>5</v>
      </c>
      <c r="B17" s="36" t="s">
        <v>36</v>
      </c>
      <c r="C17" s="28">
        <f>FBiH!C17+RS!C17</f>
        <v>16651.900000000001</v>
      </c>
      <c r="D17" s="23">
        <f t="shared" si="0"/>
        <v>2.1830525731059845E-3</v>
      </c>
      <c r="E17" s="28">
        <f>FBiH!E17+RS!E17</f>
        <v>12591.26</v>
      </c>
      <c r="F17" s="23">
        <f t="shared" si="1"/>
        <v>1.6657439007098449E-3</v>
      </c>
      <c r="G17" s="34">
        <f t="shared" si="2"/>
        <v>75.614554495282817</v>
      </c>
    </row>
    <row r="18" spans="1:7" s="1" customFormat="1" ht="17.100000000000001" customHeight="1" x14ac:dyDescent="0.2">
      <c r="A18" s="16" t="s">
        <v>6</v>
      </c>
      <c r="B18" s="36" t="s">
        <v>37</v>
      </c>
      <c r="C18" s="28">
        <f>FBiH!C18+RS!C18</f>
        <v>3399396.12</v>
      </c>
      <c r="D18" s="23">
        <f t="shared" si="0"/>
        <v>0.44565848021982474</v>
      </c>
      <c r="E18" s="28">
        <f>FBiH!E18+RS!E18</f>
        <v>3120497.35</v>
      </c>
      <c r="F18" s="23">
        <f t="shared" si="1"/>
        <v>0.41282202320845846</v>
      </c>
      <c r="G18" s="34">
        <f t="shared" si="2"/>
        <v>91.795637808752929</v>
      </c>
    </row>
    <row r="19" spans="1:7" s="1" customFormat="1" ht="17.100000000000001" customHeight="1" x14ac:dyDescent="0.2">
      <c r="A19" s="16" t="s">
        <v>7</v>
      </c>
      <c r="B19" s="36" t="s">
        <v>38</v>
      </c>
      <c r="C19" s="28">
        <f>FBiH!C19+RS!C19</f>
        <v>31295784.620000001</v>
      </c>
      <c r="D19" s="23">
        <f t="shared" si="0"/>
        <v>4.1028557186904617</v>
      </c>
      <c r="E19" s="28">
        <f>FBiH!E19+RS!E19</f>
        <v>31582174.719999999</v>
      </c>
      <c r="F19" s="23">
        <f t="shared" si="1"/>
        <v>4.1781215629724633</v>
      </c>
      <c r="G19" s="34">
        <f t="shared" si="2"/>
        <v>100.91510758869735</v>
      </c>
    </row>
    <row r="20" spans="1:7" s="1" customFormat="1" ht="17.100000000000001" customHeight="1" x14ac:dyDescent="0.2">
      <c r="A20" s="16" t="s">
        <v>8</v>
      </c>
      <c r="B20" s="36" t="s">
        <v>39</v>
      </c>
      <c r="C20" s="28">
        <f>FBiH!C20+RS!C20</f>
        <v>26984662.969999999</v>
      </c>
      <c r="D20" s="23">
        <f t="shared" si="0"/>
        <v>3.5376706520611028</v>
      </c>
      <c r="E20" s="28">
        <f>FBiH!E20+RS!E20</f>
        <v>29174362.599999998</v>
      </c>
      <c r="F20" s="23">
        <f t="shared" si="1"/>
        <v>3.8595832790401761</v>
      </c>
      <c r="G20" s="34">
        <f t="shared" si="2"/>
        <v>108.11460803655166</v>
      </c>
    </row>
    <row r="21" spans="1:7" s="1" customFormat="1" ht="17.100000000000001" customHeight="1" x14ac:dyDescent="0.2">
      <c r="A21" s="16" t="s">
        <v>9</v>
      </c>
      <c r="B21" s="36" t="s">
        <v>40</v>
      </c>
      <c r="C21" s="28">
        <f>FBiH!C21+RS!C21</f>
        <v>379355771.47100002</v>
      </c>
      <c r="D21" s="23">
        <f t="shared" si="0"/>
        <v>49.733279267373234</v>
      </c>
      <c r="E21" s="28">
        <f>FBiH!E21+RS!E21</f>
        <v>386381198.1699</v>
      </c>
      <c r="F21" s="23">
        <f t="shared" si="1"/>
        <v>51.115783821513716</v>
      </c>
      <c r="G21" s="34">
        <f t="shared" si="2"/>
        <v>101.8519361578863</v>
      </c>
    </row>
    <row r="22" spans="1:7" s="1" customFormat="1" ht="17.100000000000001" customHeight="1" x14ac:dyDescent="0.2">
      <c r="A22" s="16" t="s">
        <v>10</v>
      </c>
      <c r="B22" s="36" t="s">
        <v>41</v>
      </c>
      <c r="C22" s="28">
        <f>FBiH!C22+RS!C22</f>
        <v>85711.55</v>
      </c>
      <c r="D22" s="23">
        <f t="shared" si="0"/>
        <v>1.1236724924627354E-2</v>
      </c>
      <c r="E22" s="28">
        <f>FBiH!E22+RS!E22</f>
        <v>86258.62</v>
      </c>
      <c r="F22" s="23">
        <f t="shared" si="1"/>
        <v>1.1411468760763278E-2</v>
      </c>
      <c r="G22" s="34">
        <f t="shared" si="2"/>
        <v>100.63826870474281</v>
      </c>
    </row>
    <row r="23" spans="1:7" s="1" customFormat="1" ht="17.100000000000001" customHeight="1" x14ac:dyDescent="0.2">
      <c r="A23" s="16" t="s">
        <v>11</v>
      </c>
      <c r="B23" s="36" t="s">
        <v>42</v>
      </c>
      <c r="C23" s="28">
        <f>FBiH!C23+RS!C23</f>
        <v>42366.35</v>
      </c>
      <c r="D23" s="23">
        <f t="shared" si="0"/>
        <v>5.5541991833129379E-3</v>
      </c>
      <c r="E23" s="28">
        <f>FBiH!E23+RS!E23</f>
        <v>31313.46</v>
      </c>
      <c r="F23" s="23">
        <f t="shared" si="1"/>
        <v>4.14257230849984E-3</v>
      </c>
      <c r="G23" s="34">
        <f t="shared" si="2"/>
        <v>73.9111582659351</v>
      </c>
    </row>
    <row r="24" spans="1:7" s="1" customFormat="1" ht="17.100000000000001" customHeight="1" x14ac:dyDescent="0.2">
      <c r="A24" s="16" t="s">
        <v>12</v>
      </c>
      <c r="B24" s="36" t="s">
        <v>43</v>
      </c>
      <c r="C24" s="28">
        <f>FBiH!C24+RS!C24</f>
        <v>10215622.640000001</v>
      </c>
      <c r="D24" s="23">
        <f t="shared" si="0"/>
        <v>1.3392610627094657</v>
      </c>
      <c r="E24" s="28">
        <f>FBiH!E24+RS!E24</f>
        <v>10986375.859999999</v>
      </c>
      <c r="F24" s="23">
        <f t="shared" si="1"/>
        <v>1.4534278999640129</v>
      </c>
      <c r="G24" s="34">
        <f t="shared" si="2"/>
        <v>107.54484819145588</v>
      </c>
    </row>
    <row r="25" spans="1:7" s="1" customFormat="1" ht="17.100000000000001" customHeight="1" x14ac:dyDescent="0.2">
      <c r="A25" s="16" t="s">
        <v>13</v>
      </c>
      <c r="B25" s="36" t="s">
        <v>44</v>
      </c>
      <c r="C25" s="28">
        <f>FBiH!C25+RS!C25</f>
        <v>11429102.4</v>
      </c>
      <c r="D25" s="23">
        <f t="shared" si="0"/>
        <v>1.4983474199708011</v>
      </c>
      <c r="E25" s="28">
        <f>FBiH!E25+RS!E25</f>
        <v>4641902.9399999995</v>
      </c>
      <c r="F25" s="23">
        <f t="shared" si="1"/>
        <v>0.61409434083579373</v>
      </c>
      <c r="G25" s="34">
        <f t="shared" si="2"/>
        <v>40.614763763075565</v>
      </c>
    </row>
    <row r="26" spans="1:7" s="1" customFormat="1" ht="17.100000000000001" customHeight="1" x14ac:dyDescent="0.2">
      <c r="A26" s="16" t="s">
        <v>14</v>
      </c>
      <c r="B26" s="36" t="s">
        <v>45</v>
      </c>
      <c r="C26" s="28">
        <f>FBiH!C26+RS!C26</f>
        <v>491892</v>
      </c>
      <c r="D26" s="23">
        <f t="shared" si="0"/>
        <v>6.4486700994496063E-2</v>
      </c>
      <c r="E26" s="28">
        <f>FBiH!E26+RS!E26</f>
        <v>385293.2</v>
      </c>
      <c r="F26" s="23">
        <f t="shared" si="1"/>
        <v>5.0971848558839898E-2</v>
      </c>
      <c r="G26" s="34">
        <f t="shared" si="2"/>
        <v>78.328820147512062</v>
      </c>
    </row>
    <row r="27" spans="1:7" s="1" customFormat="1" ht="17.100000000000001" customHeight="1" x14ac:dyDescent="0.2">
      <c r="A27" s="16" t="s">
        <v>15</v>
      </c>
      <c r="B27" s="36" t="s">
        <v>46</v>
      </c>
      <c r="C27" s="28">
        <f>FBiH!C27+RS!C27</f>
        <v>2080092</v>
      </c>
      <c r="D27" s="23">
        <f t="shared" si="0"/>
        <v>0.27269862255341271</v>
      </c>
      <c r="E27" s="28">
        <f>FBiH!E27+RS!E27</f>
        <v>2770547.34</v>
      </c>
      <c r="F27" s="23">
        <f t="shared" si="1"/>
        <v>0.3665258546986469</v>
      </c>
      <c r="G27" s="34">
        <f t="shared" si="2"/>
        <v>133.19350009518809</v>
      </c>
    </row>
    <row r="28" spans="1:7" s="1" customFormat="1" ht="17.100000000000001" customHeight="1" x14ac:dyDescent="0.2">
      <c r="A28" s="16" t="s">
        <v>16</v>
      </c>
      <c r="B28" s="36" t="s">
        <v>47</v>
      </c>
      <c r="C28" s="28">
        <f>FBiH!C28+RS!C28</f>
        <v>6122</v>
      </c>
      <c r="D28" s="23">
        <f t="shared" si="0"/>
        <v>8.0258996586304496E-4</v>
      </c>
      <c r="E28" s="28">
        <f>FBiH!E28+RS!E28</f>
        <v>37216</v>
      </c>
      <c r="F28" s="23">
        <f t="shared" si="1"/>
        <v>4.923440943068254E-3</v>
      </c>
      <c r="G28" s="34">
        <f t="shared" si="2"/>
        <v>607.90591310029401</v>
      </c>
    </row>
    <row r="29" spans="1:7" s="1" customFormat="1" ht="17.100000000000001" customHeight="1" x14ac:dyDescent="0.2">
      <c r="A29" s="16" t="s">
        <v>17</v>
      </c>
      <c r="B29" s="36" t="s">
        <v>48</v>
      </c>
      <c r="C29" s="28">
        <f>FBiH!C29+RS!C29</f>
        <v>1391861.78</v>
      </c>
      <c r="D29" s="23">
        <f t="shared" si="0"/>
        <v>0.18247211670961727</v>
      </c>
      <c r="E29" s="28">
        <f>FBiH!E29+RS!E29</f>
        <v>1356256.12</v>
      </c>
      <c r="F29" s="23">
        <f t="shared" si="1"/>
        <v>0.17942408938346119</v>
      </c>
      <c r="G29" s="34">
        <f t="shared" si="2"/>
        <v>97.441868114231866</v>
      </c>
    </row>
    <row r="30" spans="1:7" s="1" customFormat="1" ht="17.100000000000001" customHeight="1" x14ac:dyDescent="0.2">
      <c r="A30" s="17" t="s">
        <v>23</v>
      </c>
      <c r="B30" s="37" t="s">
        <v>49</v>
      </c>
      <c r="C30" s="29">
        <f>SUM(C12:C29)</f>
        <v>604343574.56099999</v>
      </c>
      <c r="D30" s="24">
        <f>SUM(D12:D29)</f>
        <v>79.22902464496299</v>
      </c>
      <c r="E30" s="29">
        <f>SUM(E12:E29)</f>
        <v>599508442.22990024</v>
      </c>
      <c r="F30" s="24">
        <f>SUM(F12:F29)</f>
        <v>79.311167513697328</v>
      </c>
      <c r="G30" s="7">
        <f>E30/C30*100</f>
        <v>99.19993650389813</v>
      </c>
    </row>
    <row r="31" spans="1:7" s="1" customFormat="1" ht="17.100000000000001" customHeight="1" x14ac:dyDescent="0.2">
      <c r="A31" s="18" t="s">
        <v>22</v>
      </c>
      <c r="B31" s="38" t="s">
        <v>50</v>
      </c>
      <c r="C31" s="28">
        <f>FBiH!C31+RS!C31</f>
        <v>144832970.08000001</v>
      </c>
      <c r="D31" s="23">
        <f>C31/C$36*100</f>
        <v>18.987502207179123</v>
      </c>
      <c r="E31" s="28">
        <f>FBiH!E31+RS!E31</f>
        <v>141078927.59999999</v>
      </c>
      <c r="F31" s="23">
        <f>E31/E$36*100</f>
        <v>18.663848031760587</v>
      </c>
      <c r="G31" s="34">
        <f t="shared" si="2"/>
        <v>97.408019404748487</v>
      </c>
    </row>
    <row r="32" spans="1:7" s="1" customFormat="1" ht="17.100000000000001" customHeight="1" x14ac:dyDescent="0.2">
      <c r="A32" s="18" t="s">
        <v>20</v>
      </c>
      <c r="B32" s="39" t="s">
        <v>51</v>
      </c>
      <c r="C32" s="28">
        <f>FBiH!C32+RS!C32</f>
        <v>480715.01</v>
      </c>
      <c r="D32" s="23">
        <f>C33/C$36*100</f>
        <v>1.6884740057785645</v>
      </c>
      <c r="E32" s="28">
        <f>FBiH!E32+RS!E32</f>
        <v>376387.5</v>
      </c>
      <c r="F32" s="23">
        <f>E32/E$36*100</f>
        <v>4.979368088884089E-2</v>
      </c>
      <c r="G32" s="34">
        <f t="shared" si="2"/>
        <v>78.297430321553719</v>
      </c>
    </row>
    <row r="33" spans="1:7" s="1" customFormat="1" ht="17.100000000000001" customHeight="1" x14ac:dyDescent="0.2">
      <c r="A33" s="18" t="s">
        <v>21</v>
      </c>
      <c r="B33" s="40" t="s">
        <v>52</v>
      </c>
      <c r="C33" s="28">
        <f>FBiH!C33+RS!C33</f>
        <v>12879350.98</v>
      </c>
      <c r="D33" s="23">
        <f>C34/C$36*100</f>
        <v>3.197773674351774E-2</v>
      </c>
      <c r="E33" s="28">
        <f>FBiH!E33+RS!E33</f>
        <v>14708588.690000001</v>
      </c>
      <c r="F33" s="23">
        <f>E33/E$36*100</f>
        <v>1.9458530677960197</v>
      </c>
      <c r="G33" s="34">
        <f t="shared" si="2"/>
        <v>114.20287181272235</v>
      </c>
    </row>
    <row r="34" spans="1:7" s="1" customFormat="1" ht="17.100000000000001" customHeight="1" x14ac:dyDescent="0.2">
      <c r="A34" s="16" t="s">
        <v>19</v>
      </c>
      <c r="B34" s="40" t="s">
        <v>53</v>
      </c>
      <c r="C34" s="28">
        <f>FBiH!C34+RS!C34</f>
        <v>243919.95</v>
      </c>
      <c r="D34" s="23">
        <f>C34/C$36*100</f>
        <v>3.197773674351774E-2</v>
      </c>
      <c r="E34" s="28">
        <f>FBiH!E34+RS!E34</f>
        <v>221761.39</v>
      </c>
      <c r="F34" s="23">
        <f>E34/E$36*100</f>
        <v>2.9337626481022332E-2</v>
      </c>
      <c r="G34" s="34">
        <f t="shared" si="2"/>
        <v>90.915642611438713</v>
      </c>
    </row>
    <row r="35" spans="1:7" s="1" customFormat="1" ht="17.100000000000001" customHeight="1" x14ac:dyDescent="0.2">
      <c r="A35" s="17" t="s">
        <v>18</v>
      </c>
      <c r="B35" s="41" t="s">
        <v>54</v>
      </c>
      <c r="C35" s="31">
        <f>SUM(C31:C34)</f>
        <v>158436956.01999998</v>
      </c>
      <c r="D35" s="25">
        <f>SUM(D31:D34)</f>
        <v>20.73993168644472</v>
      </c>
      <c r="E35" s="31">
        <f>SUM(E31:E34)</f>
        <v>156385665.17999998</v>
      </c>
      <c r="F35" s="25">
        <f>SUM(F31:F34)</f>
        <v>20.688832406926469</v>
      </c>
      <c r="G35" s="8">
        <f>E35/C35*100</f>
        <v>98.705295221816129</v>
      </c>
    </row>
    <row r="36" spans="1:7" s="1" customFormat="1" ht="17.100000000000001" customHeight="1" x14ac:dyDescent="0.2">
      <c r="A36" s="19" t="s">
        <v>24</v>
      </c>
      <c r="B36" s="42" t="s">
        <v>55</v>
      </c>
      <c r="C36" s="26">
        <f>C30+C35</f>
        <v>762780530.58099997</v>
      </c>
      <c r="D36" s="26">
        <f>D30+D35</f>
        <v>99.968956331407711</v>
      </c>
      <c r="E36" s="26">
        <f>E30+E35+0.6</f>
        <v>755894108.00990021</v>
      </c>
      <c r="F36" s="26">
        <f>F30+F35</f>
        <v>99.999999920623793</v>
      </c>
      <c r="G36" s="32">
        <f>E36/C36*100</f>
        <v>99.097194763760626</v>
      </c>
    </row>
    <row r="38" spans="1:7" x14ac:dyDescent="0.25">
      <c r="A38" s="43" t="s">
        <v>63</v>
      </c>
      <c r="C38" s="14"/>
      <c r="E38" s="14"/>
    </row>
    <row r="39" spans="1:7" x14ac:dyDescent="0.25">
      <c r="A39" s="43" t="s">
        <v>69</v>
      </c>
    </row>
    <row r="40" spans="1:7" x14ac:dyDescent="0.25">
      <c r="A40" s="35"/>
    </row>
    <row r="43" spans="1:7" x14ac:dyDescent="0.25">
      <c r="C43" s="12"/>
      <c r="D43" s="12"/>
      <c r="E43" s="12"/>
      <c r="F43" s="12"/>
    </row>
    <row r="44" spans="1:7" x14ac:dyDescent="0.25">
      <c r="C44" s="12"/>
      <c r="D44" s="12"/>
      <c r="E44" s="12"/>
      <c r="F44" s="12"/>
    </row>
    <row r="45" spans="1:7" x14ac:dyDescent="0.25">
      <c r="C45" s="12"/>
      <c r="D45" s="12"/>
      <c r="E45" s="12"/>
      <c r="F45" s="12"/>
    </row>
    <row r="46" spans="1:7" x14ac:dyDescent="0.25">
      <c r="C46" s="12"/>
      <c r="D46" s="12"/>
      <c r="E46" s="12"/>
      <c r="F46" s="12"/>
    </row>
    <row r="47" spans="1:7" x14ac:dyDescent="0.25">
      <c r="C47" s="12"/>
      <c r="D47" s="12"/>
      <c r="E47" s="12"/>
      <c r="F47" s="12"/>
    </row>
    <row r="48" spans="1:7" x14ac:dyDescent="0.25">
      <c r="C48" s="12"/>
      <c r="D48" s="12"/>
      <c r="E48" s="12"/>
      <c r="F48" s="12"/>
    </row>
    <row r="49" spans="3:6" x14ac:dyDescent="0.25">
      <c r="C49" s="12"/>
      <c r="D49" s="12"/>
      <c r="E49" s="12"/>
      <c r="F49" s="12"/>
    </row>
    <row r="50" spans="3:6" x14ac:dyDescent="0.25">
      <c r="C50" s="12"/>
      <c r="D50" s="12"/>
      <c r="E50" s="12"/>
      <c r="F50" s="12"/>
    </row>
    <row r="51" spans="3:6" x14ac:dyDescent="0.25">
      <c r="C51" s="12"/>
      <c r="D51" s="12"/>
      <c r="E51" s="12"/>
      <c r="F51" s="12"/>
    </row>
    <row r="52" spans="3:6" x14ac:dyDescent="0.25">
      <c r="C52" s="12"/>
      <c r="D52" s="12"/>
      <c r="E52" s="12"/>
      <c r="F52" s="12"/>
    </row>
    <row r="53" spans="3:6" x14ac:dyDescent="0.25">
      <c r="C53" s="12"/>
      <c r="D53" s="12"/>
      <c r="E53" s="12"/>
      <c r="F53" s="12"/>
    </row>
    <row r="54" spans="3:6" x14ac:dyDescent="0.25">
      <c r="C54" s="12"/>
      <c r="D54" s="12"/>
      <c r="E54" s="12"/>
      <c r="F54" s="12"/>
    </row>
    <row r="55" spans="3:6" x14ac:dyDescent="0.25">
      <c r="C55" s="12"/>
      <c r="D55" s="12"/>
      <c r="E55" s="12"/>
      <c r="F55" s="12"/>
    </row>
  </sheetData>
  <mergeCells count="6">
    <mergeCell ref="A6:G6"/>
    <mergeCell ref="A9:A11"/>
    <mergeCell ref="B9:B11"/>
    <mergeCell ref="C9:D9"/>
    <mergeCell ref="E9:F9"/>
    <mergeCell ref="G10:G11"/>
  </mergeCells>
  <pageMargins left="0.70866141732283472" right="0.70866141732283472" top="0.74803149606299213" bottom="0.74803149606299213" header="0.39370078740157483" footer="0.31496062992125984"/>
  <pageSetup paperSize="9" scale="75" orientation="landscape" horizontalDpi="4294967293" r:id="rId1"/>
  <headerFooter>
    <oddHeader>&amp;L&amp;G&amp;CStatistics of insurance market&amp;RAnnual report</oddHeader>
    <oddFooter>&amp;CIn this report the data as of 31 December 2020 are included.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56"/>
  <sheetViews>
    <sheetView showGridLines="0" showRuler="0" view="pageLayout" zoomScale="72" zoomScaleNormal="70" zoomScalePageLayoutView="72" workbookViewId="0">
      <selection activeCell="A6" sqref="A6:G6"/>
    </sheetView>
  </sheetViews>
  <sheetFormatPr defaultRowHeight="15" x14ac:dyDescent="0.25"/>
  <cols>
    <col min="1" max="1" width="8.7109375" customWidth="1"/>
    <col min="2" max="2" width="57.28515625" customWidth="1"/>
    <col min="3" max="3" width="23.42578125" style="13" customWidth="1"/>
    <col min="4" max="4" width="21.28515625" style="13" customWidth="1"/>
    <col min="5" max="5" width="23.42578125" customWidth="1"/>
    <col min="6" max="6" width="21.28515625" customWidth="1"/>
    <col min="7" max="7" width="14.85546875" customWidth="1"/>
    <col min="8" max="8" width="13.28515625" customWidth="1"/>
  </cols>
  <sheetData>
    <row r="4" spans="1:8" s="13" customFormat="1" x14ac:dyDescent="0.25"/>
    <row r="6" spans="1:8" ht="23.25" x14ac:dyDescent="0.35">
      <c r="A6" s="44" t="s">
        <v>56</v>
      </c>
      <c r="B6" s="44"/>
      <c r="C6" s="44"/>
      <c r="D6" s="44"/>
      <c r="E6" s="44"/>
      <c r="F6" s="44"/>
      <c r="G6" s="44"/>
      <c r="H6" s="9"/>
    </row>
    <row r="7" spans="1:8" ht="17.25" x14ac:dyDescent="0.3">
      <c r="A7" s="3"/>
    </row>
    <row r="8" spans="1:8" s="1" customFormat="1" ht="15" customHeight="1" thickBot="1" x14ac:dyDescent="0.35">
      <c r="A8" s="10" t="s">
        <v>65</v>
      </c>
      <c r="C8" s="2"/>
      <c r="D8" s="2"/>
      <c r="E8" s="2"/>
      <c r="F8" s="2"/>
    </row>
    <row r="9" spans="1:8" s="1" customFormat="1" ht="17.25" customHeight="1" x14ac:dyDescent="0.2">
      <c r="A9" s="45" t="s">
        <v>57</v>
      </c>
      <c r="B9" s="48" t="s">
        <v>30</v>
      </c>
      <c r="C9" s="51" t="s">
        <v>67</v>
      </c>
      <c r="D9" s="51"/>
      <c r="E9" s="51" t="s">
        <v>68</v>
      </c>
      <c r="F9" s="51"/>
      <c r="G9" s="21" t="s">
        <v>62</v>
      </c>
    </row>
    <row r="10" spans="1:8" s="1" customFormat="1" ht="15" customHeight="1" x14ac:dyDescent="0.2">
      <c r="A10" s="46"/>
      <c r="B10" s="49"/>
      <c r="C10" s="4" t="s">
        <v>59</v>
      </c>
      <c r="D10" s="4" t="s">
        <v>61</v>
      </c>
      <c r="E10" s="4" t="s">
        <v>59</v>
      </c>
      <c r="F10" s="4" t="s">
        <v>61</v>
      </c>
      <c r="G10" s="52" t="s">
        <v>28</v>
      </c>
    </row>
    <row r="11" spans="1:8" s="1" customFormat="1" ht="21" customHeight="1" thickBot="1" x14ac:dyDescent="0.25">
      <c r="A11" s="47"/>
      <c r="B11" s="50"/>
      <c r="C11" s="5" t="s">
        <v>27</v>
      </c>
      <c r="D11" s="20" t="s">
        <v>25</v>
      </c>
      <c r="E11" s="5" t="s">
        <v>29</v>
      </c>
      <c r="F11" s="20" t="s">
        <v>25</v>
      </c>
      <c r="G11" s="53"/>
    </row>
    <row r="12" spans="1:8" s="1" customFormat="1" ht="16.5" customHeight="1" x14ac:dyDescent="0.2">
      <c r="A12" s="6" t="s">
        <v>0</v>
      </c>
      <c r="B12" s="36" t="s">
        <v>31</v>
      </c>
      <c r="C12" s="28">
        <v>34974773</v>
      </c>
      <c r="D12" s="22">
        <f>C12/C$36*100</f>
        <v>6.5739429259070281</v>
      </c>
      <c r="E12" s="28">
        <v>34458349</v>
      </c>
      <c r="F12" s="22">
        <f>E12/E$36*100</f>
        <v>6.5123467832380033</v>
      </c>
      <c r="G12" s="33">
        <f>E12/C12*100</f>
        <v>98.523438593868789</v>
      </c>
    </row>
    <row r="13" spans="1:8" s="1" customFormat="1" ht="17.100000000000001" customHeight="1" x14ac:dyDescent="0.2">
      <c r="A13" s="15" t="s">
        <v>1</v>
      </c>
      <c r="B13" s="36" t="s">
        <v>32</v>
      </c>
      <c r="C13" s="28">
        <v>9839050</v>
      </c>
      <c r="D13" s="23">
        <f t="shared" ref="D13:D29" si="0">C13/C$36*100</f>
        <v>1.84937163552557</v>
      </c>
      <c r="E13" s="28">
        <v>7878783</v>
      </c>
      <c r="F13" s="23">
        <f t="shared" ref="F13:F29" si="1">E13/E$36*100</f>
        <v>1.4890256966716617</v>
      </c>
      <c r="G13" s="34">
        <f t="shared" ref="G13:G33" si="2">E13/C13*100</f>
        <v>80.076663905559982</v>
      </c>
    </row>
    <row r="14" spans="1:8" s="1" customFormat="1" ht="17.100000000000001" customHeight="1" x14ac:dyDescent="0.2">
      <c r="A14" s="15" t="s">
        <v>2</v>
      </c>
      <c r="B14" s="36" t="s">
        <v>33</v>
      </c>
      <c r="C14" s="28">
        <v>58205149</v>
      </c>
      <c r="D14" s="23">
        <f t="shared" si="0"/>
        <v>10.940380585741458</v>
      </c>
      <c r="E14" s="28">
        <v>57446619</v>
      </c>
      <c r="F14" s="23">
        <f t="shared" si="1"/>
        <v>10.856942230533132</v>
      </c>
      <c r="G14" s="34">
        <f t="shared" si="2"/>
        <v>98.696799144007002</v>
      </c>
    </row>
    <row r="15" spans="1:8" s="1" customFormat="1" ht="17.100000000000001" customHeight="1" x14ac:dyDescent="0.2">
      <c r="A15" s="16" t="s">
        <v>3</v>
      </c>
      <c r="B15" s="36" t="s">
        <v>34</v>
      </c>
      <c r="C15" s="28">
        <v>0</v>
      </c>
      <c r="D15" s="23">
        <f t="shared" si="0"/>
        <v>0</v>
      </c>
      <c r="E15" s="28">
        <v>0</v>
      </c>
      <c r="F15" s="23">
        <f t="shared" si="1"/>
        <v>0</v>
      </c>
      <c r="G15" s="34" t="s">
        <v>26</v>
      </c>
    </row>
    <row r="16" spans="1:8" s="1" customFormat="1" ht="17.100000000000001" customHeight="1" x14ac:dyDescent="0.2">
      <c r="A16" s="16" t="s">
        <v>4</v>
      </c>
      <c r="B16" s="36" t="s">
        <v>35</v>
      </c>
      <c r="C16" s="28">
        <v>488</v>
      </c>
      <c r="D16" s="23">
        <f t="shared" si="0"/>
        <v>9.1725660316440937E-5</v>
      </c>
      <c r="E16" s="28">
        <v>5917</v>
      </c>
      <c r="F16" s="23">
        <f t="shared" si="1"/>
        <v>1.1182647176862495E-3</v>
      </c>
      <c r="G16" s="34">
        <f t="shared" si="2"/>
        <v>1212.5</v>
      </c>
    </row>
    <row r="17" spans="1:7" s="1" customFormat="1" ht="17.100000000000001" customHeight="1" x14ac:dyDescent="0.2">
      <c r="A17" s="16" t="s">
        <v>5</v>
      </c>
      <c r="B17" s="36" t="s">
        <v>36</v>
      </c>
      <c r="C17" s="28">
        <v>10198</v>
      </c>
      <c r="D17" s="23">
        <f t="shared" si="0"/>
        <v>1.9168407457111978E-3</v>
      </c>
      <c r="E17" s="28">
        <v>10853</v>
      </c>
      <c r="F17" s="23">
        <f t="shared" si="1"/>
        <v>2.0511284402651457E-3</v>
      </c>
      <c r="G17" s="34">
        <f t="shared" si="2"/>
        <v>106.42282800549128</v>
      </c>
    </row>
    <row r="18" spans="1:7" s="1" customFormat="1" ht="17.100000000000001" customHeight="1" x14ac:dyDescent="0.2">
      <c r="A18" s="16" t="s">
        <v>6</v>
      </c>
      <c r="B18" s="36" t="s">
        <v>37</v>
      </c>
      <c r="C18" s="28">
        <v>2339907</v>
      </c>
      <c r="D18" s="23">
        <f t="shared" si="0"/>
        <v>0.43981457920914419</v>
      </c>
      <c r="E18" s="28">
        <v>2283559</v>
      </c>
      <c r="F18" s="23">
        <f t="shared" si="1"/>
        <v>0.43157401731534467</v>
      </c>
      <c r="G18" s="34">
        <f t="shared" si="2"/>
        <v>97.591870104239192</v>
      </c>
    </row>
    <row r="19" spans="1:7" s="1" customFormat="1" ht="17.100000000000001" customHeight="1" x14ac:dyDescent="0.2">
      <c r="A19" s="16" t="s">
        <v>7</v>
      </c>
      <c r="B19" s="36" t="s">
        <v>38</v>
      </c>
      <c r="C19" s="28">
        <v>23454930</v>
      </c>
      <c r="D19" s="23">
        <f t="shared" si="0"/>
        <v>4.4086453727989756</v>
      </c>
      <c r="E19" s="28">
        <v>23982946</v>
      </c>
      <c r="F19" s="23">
        <f t="shared" si="1"/>
        <v>4.532581094807262</v>
      </c>
      <c r="G19" s="34">
        <f t="shared" si="2"/>
        <v>102.25119409863939</v>
      </c>
    </row>
    <row r="20" spans="1:7" s="1" customFormat="1" ht="17.100000000000001" customHeight="1" x14ac:dyDescent="0.2">
      <c r="A20" s="16" t="s">
        <v>8</v>
      </c>
      <c r="B20" s="36" t="s">
        <v>39</v>
      </c>
      <c r="C20" s="28">
        <v>15334505</v>
      </c>
      <c r="D20" s="23">
        <f t="shared" si="0"/>
        <v>2.8823106490794368</v>
      </c>
      <c r="E20" s="28">
        <v>17853516</v>
      </c>
      <c r="F20" s="23">
        <f t="shared" si="1"/>
        <v>3.3741688405352273</v>
      </c>
      <c r="G20" s="34">
        <f t="shared" si="2"/>
        <v>116.42707736571869</v>
      </c>
    </row>
    <row r="21" spans="1:7" s="1" customFormat="1" ht="17.100000000000001" customHeight="1" x14ac:dyDescent="0.2">
      <c r="A21" s="16" t="s">
        <v>9</v>
      </c>
      <c r="B21" s="36" t="s">
        <v>40</v>
      </c>
      <c r="C21" s="28">
        <v>232133034</v>
      </c>
      <c r="D21" s="23">
        <f t="shared" si="0"/>
        <v>43.632286526452532</v>
      </c>
      <c r="E21" s="28">
        <v>239353078</v>
      </c>
      <c r="F21" s="23">
        <f t="shared" si="1"/>
        <v>45.235778637317033</v>
      </c>
      <c r="G21" s="34">
        <f t="shared" si="2"/>
        <v>103.11030441277047</v>
      </c>
    </row>
    <row r="22" spans="1:7" s="1" customFormat="1" ht="17.100000000000001" customHeight="1" x14ac:dyDescent="0.2">
      <c r="A22" s="16" t="s">
        <v>10</v>
      </c>
      <c r="B22" s="36" t="s">
        <v>41</v>
      </c>
      <c r="C22" s="28">
        <v>42220</v>
      </c>
      <c r="D22" s="23">
        <f t="shared" si="0"/>
        <v>7.9357733167215901E-3</v>
      </c>
      <c r="E22" s="28">
        <v>29448</v>
      </c>
      <c r="F22" s="23">
        <f t="shared" si="1"/>
        <v>5.5654317063418418E-3</v>
      </c>
      <c r="G22" s="34">
        <f t="shared" si="2"/>
        <v>69.748934154429179</v>
      </c>
    </row>
    <row r="23" spans="1:7" s="1" customFormat="1" ht="17.100000000000001" customHeight="1" x14ac:dyDescent="0.2">
      <c r="A23" s="16" t="s">
        <v>11</v>
      </c>
      <c r="B23" s="36" t="s">
        <v>42</v>
      </c>
      <c r="C23" s="28">
        <v>36640</v>
      </c>
      <c r="D23" s="23">
        <f t="shared" si="0"/>
        <v>6.8869430204803201E-3</v>
      </c>
      <c r="E23" s="28">
        <v>23255</v>
      </c>
      <c r="F23" s="23">
        <f t="shared" si="1"/>
        <v>4.3950052407966426E-3</v>
      </c>
      <c r="G23" s="34">
        <f t="shared" si="2"/>
        <v>63.468886462882104</v>
      </c>
    </row>
    <row r="24" spans="1:7" s="1" customFormat="1" ht="17.100000000000001" customHeight="1" x14ac:dyDescent="0.2">
      <c r="A24" s="16" t="s">
        <v>12</v>
      </c>
      <c r="B24" s="36" t="s">
        <v>43</v>
      </c>
      <c r="C24" s="28">
        <v>8178237</v>
      </c>
      <c r="D24" s="23">
        <f t="shared" si="0"/>
        <v>1.5372012070683381</v>
      </c>
      <c r="E24" s="28">
        <v>8323301</v>
      </c>
      <c r="F24" s="23">
        <f t="shared" si="1"/>
        <v>1.5730359714353013</v>
      </c>
      <c r="G24" s="34">
        <f t="shared" si="2"/>
        <v>101.77378082831299</v>
      </c>
    </row>
    <row r="25" spans="1:7" s="1" customFormat="1" ht="17.100000000000001" customHeight="1" x14ac:dyDescent="0.2">
      <c r="A25" s="16" t="s">
        <v>13</v>
      </c>
      <c r="B25" s="36" t="s">
        <v>44</v>
      </c>
      <c r="C25" s="28">
        <v>10512247</v>
      </c>
      <c r="D25" s="23">
        <f t="shared" si="0"/>
        <v>1.975907371894519</v>
      </c>
      <c r="E25" s="28">
        <v>3016696</v>
      </c>
      <c r="F25" s="23">
        <f t="shared" si="1"/>
        <v>0.57013092796776044</v>
      </c>
      <c r="G25" s="34">
        <f t="shared" si="2"/>
        <v>28.696966500121242</v>
      </c>
    </row>
    <row r="26" spans="1:7" s="1" customFormat="1" ht="17.100000000000001" customHeight="1" x14ac:dyDescent="0.2">
      <c r="A26" s="16" t="s">
        <v>14</v>
      </c>
      <c r="B26" s="36" t="s">
        <v>45</v>
      </c>
      <c r="C26" s="28">
        <v>467309</v>
      </c>
      <c r="D26" s="23">
        <f t="shared" si="0"/>
        <v>8.7836529911507574E-2</v>
      </c>
      <c r="E26" s="28">
        <v>365778</v>
      </c>
      <c r="F26" s="23">
        <f t="shared" si="1"/>
        <v>6.9129057276633599E-2</v>
      </c>
      <c r="G26" s="34">
        <f t="shared" si="2"/>
        <v>78.27326244519152</v>
      </c>
    </row>
    <row r="27" spans="1:7" s="1" customFormat="1" ht="17.100000000000001" customHeight="1" x14ac:dyDescent="0.2">
      <c r="A27" s="16" t="s">
        <v>15</v>
      </c>
      <c r="B27" s="36" t="s">
        <v>46</v>
      </c>
      <c r="C27" s="28">
        <v>1437178</v>
      </c>
      <c r="D27" s="23">
        <f t="shared" si="0"/>
        <v>0.27013545295545482</v>
      </c>
      <c r="E27" s="28">
        <v>2028396</v>
      </c>
      <c r="F27" s="23">
        <f t="shared" si="1"/>
        <v>0.38335029242790569</v>
      </c>
      <c r="G27" s="34">
        <f t="shared" si="2"/>
        <v>141.13742347851138</v>
      </c>
    </row>
    <row r="28" spans="1:7" s="1" customFormat="1" ht="17.100000000000001" customHeight="1" x14ac:dyDescent="0.2">
      <c r="A28" s="16" t="s">
        <v>16</v>
      </c>
      <c r="B28" s="36" t="s">
        <v>47</v>
      </c>
      <c r="C28" s="28">
        <v>6122</v>
      </c>
      <c r="D28" s="23">
        <f t="shared" si="0"/>
        <v>1.1507059271664987E-3</v>
      </c>
      <c r="E28" s="28">
        <v>37216</v>
      </c>
      <c r="F28" s="23">
        <f t="shared" si="1"/>
        <v>7.0335203199951776E-3</v>
      </c>
      <c r="G28" s="34">
        <f t="shared" si="2"/>
        <v>607.90591310029401</v>
      </c>
    </row>
    <row r="29" spans="1:7" s="1" customFormat="1" ht="17.100000000000001" customHeight="1" x14ac:dyDescent="0.2">
      <c r="A29" s="16" t="s">
        <v>17</v>
      </c>
      <c r="B29" s="36" t="s">
        <v>48</v>
      </c>
      <c r="C29" s="28">
        <v>1292051</v>
      </c>
      <c r="D29" s="23">
        <f t="shared" si="0"/>
        <v>0.24285703101950373</v>
      </c>
      <c r="E29" s="28">
        <v>1274402</v>
      </c>
      <c r="F29" s="23">
        <f t="shared" si="1"/>
        <v>0.24085157896717793</v>
      </c>
      <c r="G29" s="34">
        <f t="shared" si="2"/>
        <v>98.634032247953058</v>
      </c>
    </row>
    <row r="30" spans="1:7" s="1" customFormat="1" ht="17.100000000000001" customHeight="1" x14ac:dyDescent="0.2">
      <c r="A30" s="17" t="s">
        <v>23</v>
      </c>
      <c r="B30" s="37" t="s">
        <v>49</v>
      </c>
      <c r="C30" s="29">
        <f>SUM(C12:C29)</f>
        <v>398264038</v>
      </c>
      <c r="D30" s="24">
        <f>SUM(D12:D29)</f>
        <v>74.858671856233855</v>
      </c>
      <c r="E30" s="29">
        <f>SUM(E12:E29)</f>
        <v>398372112</v>
      </c>
      <c r="F30" s="24">
        <f>SUM(F12:F29)</f>
        <v>75.289078478917546</v>
      </c>
      <c r="G30" s="7">
        <f>E30/C30*100</f>
        <v>100.02713626882877</v>
      </c>
    </row>
    <row r="31" spans="1:7" s="1" customFormat="1" ht="17.100000000000001" customHeight="1" x14ac:dyDescent="0.2">
      <c r="A31" s="18" t="s">
        <v>22</v>
      </c>
      <c r="B31" s="38" t="s">
        <v>50</v>
      </c>
      <c r="C31" s="30">
        <v>122904227</v>
      </c>
      <c r="D31" s="23">
        <f>C31/C$36*100</f>
        <v>23.101375773067108</v>
      </c>
      <c r="E31" s="30">
        <v>118456224</v>
      </c>
      <c r="F31" s="23">
        <f>E31/E$36*100</f>
        <v>22.38725974134513</v>
      </c>
      <c r="G31" s="34">
        <f t="shared" si="2"/>
        <v>96.38091942923981</v>
      </c>
    </row>
    <row r="32" spans="1:7" s="1" customFormat="1" ht="17.100000000000001" customHeight="1" x14ac:dyDescent="0.2">
      <c r="A32" s="18" t="s">
        <v>20</v>
      </c>
      <c r="B32" s="39" t="s">
        <v>51</v>
      </c>
      <c r="C32" s="30">
        <v>425120</v>
      </c>
      <c r="D32" s="23">
        <f>C33/C$36*100</f>
        <v>1.960045787269266</v>
      </c>
      <c r="E32" s="30">
        <v>243496</v>
      </c>
      <c r="F32" s="23">
        <f>E32/E$36*100</f>
        <v>4.6018757089357959E-2</v>
      </c>
      <c r="G32" s="34">
        <f t="shared" si="2"/>
        <v>57.277004140007527</v>
      </c>
    </row>
    <row r="33" spans="1:7" s="1" customFormat="1" ht="17.100000000000001" customHeight="1" x14ac:dyDescent="0.2">
      <c r="A33" s="18" t="s">
        <v>21</v>
      </c>
      <c r="B33" s="40" t="s">
        <v>52</v>
      </c>
      <c r="C33" s="30">
        <v>10427860</v>
      </c>
      <c r="D33" s="23">
        <f>C34/C$36*100</f>
        <v>0</v>
      </c>
      <c r="E33" s="30">
        <v>12051541</v>
      </c>
      <c r="F33" s="23">
        <f>E33/E$36*100</f>
        <v>2.2776429092528754</v>
      </c>
      <c r="G33" s="34">
        <f t="shared" si="2"/>
        <v>115.57060604956337</v>
      </c>
    </row>
    <row r="34" spans="1:7" s="1" customFormat="1" ht="17.100000000000001" customHeight="1" x14ac:dyDescent="0.2">
      <c r="A34" s="16" t="s">
        <v>19</v>
      </c>
      <c r="B34" s="40" t="s">
        <v>53</v>
      </c>
      <c r="C34" s="30">
        <v>0</v>
      </c>
      <c r="D34" s="23">
        <f>C34/C$36*100</f>
        <v>0</v>
      </c>
      <c r="E34" s="30">
        <v>0</v>
      </c>
      <c r="F34" s="23">
        <f>E34/E$36*100</f>
        <v>0</v>
      </c>
      <c r="G34" s="27" t="s">
        <v>26</v>
      </c>
    </row>
    <row r="35" spans="1:7" s="1" customFormat="1" ht="17.100000000000001" customHeight="1" x14ac:dyDescent="0.2">
      <c r="A35" s="17" t="s">
        <v>18</v>
      </c>
      <c r="B35" s="41" t="s">
        <v>54</v>
      </c>
      <c r="C35" s="31">
        <f>SUM(C31:C34)</f>
        <v>133757207</v>
      </c>
      <c r="D35" s="25">
        <f>SUM(D31:D34)</f>
        <v>25.061421560336374</v>
      </c>
      <c r="E35" s="31">
        <f>SUM(E31:E34)</f>
        <v>130751261</v>
      </c>
      <c r="F35" s="25">
        <f>SUM(F31:F34)</f>
        <v>24.710921407687362</v>
      </c>
      <c r="G35" s="8">
        <f>E35/C35*100</f>
        <v>97.752684832900258</v>
      </c>
    </row>
    <row r="36" spans="1:7" s="1" customFormat="1" ht="17.100000000000001" customHeight="1" x14ac:dyDescent="0.2">
      <c r="A36" s="19" t="s">
        <v>24</v>
      </c>
      <c r="B36" s="42" t="s">
        <v>55</v>
      </c>
      <c r="C36" s="26">
        <f>C30+C35</f>
        <v>532021245</v>
      </c>
      <c r="D36" s="26">
        <f>D30+D35</f>
        <v>99.920093416570225</v>
      </c>
      <c r="E36" s="26">
        <f>E30+E35+0.6</f>
        <v>529123373.60000002</v>
      </c>
      <c r="F36" s="26">
        <f>F30+F35</f>
        <v>99.999999886604911</v>
      </c>
      <c r="G36" s="32">
        <f>E36/C36*100</f>
        <v>99.455309082628844</v>
      </c>
    </row>
    <row r="38" spans="1:7" x14ac:dyDescent="0.25">
      <c r="A38" s="43" t="s">
        <v>63</v>
      </c>
      <c r="C38" s="14"/>
      <c r="E38" s="14"/>
    </row>
    <row r="39" spans="1:7" x14ac:dyDescent="0.25">
      <c r="A39" s="43" t="s">
        <v>69</v>
      </c>
      <c r="C39" s="14"/>
      <c r="E39" s="14"/>
    </row>
    <row r="40" spans="1:7" x14ac:dyDescent="0.25">
      <c r="A40" s="35"/>
    </row>
    <row r="44" spans="1:7" x14ac:dyDescent="0.25">
      <c r="C44" s="12"/>
      <c r="D44" s="12"/>
      <c r="E44" s="11"/>
      <c r="F44" s="11"/>
    </row>
    <row r="45" spans="1:7" x14ac:dyDescent="0.25">
      <c r="C45" s="12"/>
      <c r="D45" s="12"/>
      <c r="E45" s="11"/>
      <c r="F45" s="11"/>
    </row>
    <row r="46" spans="1:7" x14ac:dyDescent="0.25">
      <c r="C46" s="12"/>
      <c r="D46" s="12"/>
      <c r="E46" s="11"/>
      <c r="F46" s="11"/>
    </row>
    <row r="47" spans="1:7" x14ac:dyDescent="0.25">
      <c r="C47" s="12"/>
      <c r="D47" s="12"/>
      <c r="E47" s="11"/>
      <c r="F47" s="11"/>
    </row>
    <row r="48" spans="1:7" x14ac:dyDescent="0.25">
      <c r="C48" s="12"/>
      <c r="D48" s="12"/>
      <c r="E48" s="11"/>
      <c r="F48" s="11"/>
    </row>
    <row r="49" spans="3:6" x14ac:dyDescent="0.25">
      <c r="C49" s="12"/>
      <c r="D49" s="12"/>
      <c r="E49" s="11"/>
      <c r="F49" s="11"/>
    </row>
    <row r="50" spans="3:6" x14ac:dyDescent="0.25">
      <c r="C50" s="12"/>
      <c r="D50" s="12"/>
      <c r="E50" s="11"/>
      <c r="F50" s="11"/>
    </row>
    <row r="51" spans="3:6" x14ac:dyDescent="0.25">
      <c r="C51" s="12"/>
      <c r="D51" s="12"/>
      <c r="E51" s="11"/>
      <c r="F51" s="11"/>
    </row>
    <row r="52" spans="3:6" x14ac:dyDescent="0.25">
      <c r="C52" s="12"/>
      <c r="D52" s="12"/>
      <c r="E52" s="11"/>
      <c r="F52" s="11"/>
    </row>
    <row r="53" spans="3:6" x14ac:dyDescent="0.25">
      <c r="C53" s="12"/>
      <c r="D53" s="12"/>
      <c r="E53" s="11"/>
      <c r="F53" s="11"/>
    </row>
    <row r="54" spans="3:6" x14ac:dyDescent="0.25">
      <c r="C54" s="12"/>
      <c r="D54" s="12"/>
      <c r="E54" s="11"/>
      <c r="F54" s="11"/>
    </row>
    <row r="55" spans="3:6" x14ac:dyDescent="0.25">
      <c r="C55" s="12"/>
      <c r="D55" s="12"/>
      <c r="E55" s="11"/>
      <c r="F55" s="11"/>
    </row>
    <row r="56" spans="3:6" x14ac:dyDescent="0.25">
      <c r="C56" s="12"/>
      <c r="D56" s="12"/>
      <c r="E56" s="11"/>
      <c r="F56" s="11"/>
    </row>
  </sheetData>
  <mergeCells count="6">
    <mergeCell ref="G10:G11"/>
    <mergeCell ref="A6:G6"/>
    <mergeCell ref="A9:A11"/>
    <mergeCell ref="E9:F9"/>
    <mergeCell ref="B9:B11"/>
    <mergeCell ref="C9:D9"/>
  </mergeCells>
  <pageMargins left="0.70866141732283472" right="0.70866141732283472" top="0.74803149606299213" bottom="0.74803149606299213" header="0.39370078740157483" footer="0.31496062992125984"/>
  <pageSetup paperSize="9" scale="75" orientation="landscape" horizontalDpi="4294967293" r:id="rId1"/>
  <headerFooter>
    <oddHeader>&amp;L&amp;G&amp;CStatistics of insurance market&amp;RAnnual report</oddHeader>
    <oddFooter>&amp;CIn this report the data as of 31 December 2020 are included.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56"/>
  <sheetViews>
    <sheetView showGridLines="0" showRuler="0" view="pageLayout" zoomScale="72" zoomScaleNormal="70" zoomScalePageLayoutView="72" workbookViewId="0">
      <selection activeCell="A6" sqref="A6:G6"/>
    </sheetView>
  </sheetViews>
  <sheetFormatPr defaultColWidth="9.140625" defaultRowHeight="15" x14ac:dyDescent="0.25"/>
  <cols>
    <col min="1" max="1" width="8.7109375" style="13" customWidth="1"/>
    <col min="2" max="2" width="57.28515625" style="13" customWidth="1"/>
    <col min="3" max="3" width="23.42578125" style="13" customWidth="1"/>
    <col min="4" max="4" width="21.28515625" style="13" customWidth="1"/>
    <col min="5" max="5" width="23.42578125" style="13" customWidth="1"/>
    <col min="6" max="6" width="21.28515625" style="13" customWidth="1"/>
    <col min="7" max="7" width="14.85546875" style="13" customWidth="1"/>
    <col min="8" max="8" width="13.28515625" style="13" customWidth="1"/>
    <col min="9" max="16384" width="9.140625" style="13"/>
  </cols>
  <sheetData>
    <row r="6" spans="1:8" ht="23.25" x14ac:dyDescent="0.35">
      <c r="A6" s="44" t="s">
        <v>56</v>
      </c>
      <c r="B6" s="44"/>
      <c r="C6" s="44"/>
      <c r="D6" s="44"/>
      <c r="E6" s="44"/>
      <c r="F6" s="44"/>
      <c r="G6" s="44"/>
      <c r="H6" s="9"/>
    </row>
    <row r="7" spans="1:8" ht="17.25" x14ac:dyDescent="0.3">
      <c r="A7" s="3"/>
    </row>
    <row r="8" spans="1:8" s="1" customFormat="1" ht="15" customHeight="1" thickBot="1" x14ac:dyDescent="0.35">
      <c r="A8" s="10" t="s">
        <v>66</v>
      </c>
      <c r="C8" s="2"/>
      <c r="D8" s="2"/>
      <c r="E8" s="2"/>
      <c r="F8" s="2"/>
    </row>
    <row r="9" spans="1:8" s="1" customFormat="1" ht="17.25" customHeight="1" x14ac:dyDescent="0.2">
      <c r="A9" s="45" t="s">
        <v>57</v>
      </c>
      <c r="B9" s="48" t="s">
        <v>30</v>
      </c>
      <c r="C9" s="51" t="s">
        <v>67</v>
      </c>
      <c r="D9" s="51"/>
      <c r="E9" s="51" t="s">
        <v>68</v>
      </c>
      <c r="F9" s="51"/>
      <c r="G9" s="21" t="s">
        <v>62</v>
      </c>
    </row>
    <row r="10" spans="1:8" s="1" customFormat="1" ht="15" customHeight="1" x14ac:dyDescent="0.2">
      <c r="A10" s="46"/>
      <c r="B10" s="49"/>
      <c r="C10" s="4" t="s">
        <v>60</v>
      </c>
      <c r="D10" s="4" t="s">
        <v>61</v>
      </c>
      <c r="E10" s="4" t="s">
        <v>60</v>
      </c>
      <c r="F10" s="4" t="s">
        <v>61</v>
      </c>
      <c r="G10" s="52" t="s">
        <v>28</v>
      </c>
    </row>
    <row r="11" spans="1:8" s="1" customFormat="1" ht="21" customHeight="1" thickBot="1" x14ac:dyDescent="0.25">
      <c r="A11" s="47"/>
      <c r="B11" s="50"/>
      <c r="C11" s="5" t="s">
        <v>27</v>
      </c>
      <c r="D11" s="20" t="s">
        <v>25</v>
      </c>
      <c r="E11" s="5" t="s">
        <v>29</v>
      </c>
      <c r="F11" s="20" t="s">
        <v>25</v>
      </c>
      <c r="G11" s="53"/>
    </row>
    <row r="12" spans="1:8" s="1" customFormat="1" ht="16.5" customHeight="1" x14ac:dyDescent="0.2">
      <c r="A12" s="6" t="s">
        <v>0</v>
      </c>
      <c r="B12" s="36" t="s">
        <v>31</v>
      </c>
      <c r="C12" s="28">
        <v>17487665.709999997</v>
      </c>
      <c r="D12" s="22">
        <f>C12/C$36*100</f>
        <v>7.578315068002567</v>
      </c>
      <c r="E12" s="28">
        <v>13563651.130000003</v>
      </c>
      <c r="F12" s="22">
        <f>E12/E$36*100</f>
        <v>5.9812176228538343</v>
      </c>
      <c r="G12" s="33">
        <f>E12/C12*100</f>
        <v>77.561244336022966</v>
      </c>
    </row>
    <row r="13" spans="1:8" s="1" customFormat="1" ht="17.100000000000001" customHeight="1" x14ac:dyDescent="0.2">
      <c r="A13" s="15" t="s">
        <v>1</v>
      </c>
      <c r="B13" s="36" t="s">
        <v>32</v>
      </c>
      <c r="C13" s="28">
        <v>2270470.4899999998</v>
      </c>
      <c r="D13" s="23">
        <f t="shared" ref="D13:D29" si="0">C13/C$36*100</f>
        <v>0.98391294819771402</v>
      </c>
      <c r="E13" s="28">
        <v>973650.45000000007</v>
      </c>
      <c r="F13" s="23">
        <f t="shared" ref="F13:F29" si="1">E13/E$36*100</f>
        <v>0.42935454283094382</v>
      </c>
      <c r="G13" s="34">
        <f t="shared" ref="G13:G34" si="2">E13/C13*100</f>
        <v>42.883202150757754</v>
      </c>
    </row>
    <row r="14" spans="1:8" s="1" customFormat="1" ht="17.100000000000001" customHeight="1" x14ac:dyDescent="0.2">
      <c r="A14" s="15" t="s">
        <v>2</v>
      </c>
      <c r="B14" s="36" t="s">
        <v>33</v>
      </c>
      <c r="C14" s="28">
        <v>14770940.559999999</v>
      </c>
      <c r="D14" s="23">
        <f t="shared" si="0"/>
        <v>6.401016766371975</v>
      </c>
      <c r="E14" s="28">
        <v>14568056.729999999</v>
      </c>
      <c r="F14" s="23">
        <f t="shared" si="1"/>
        <v>6.4241343874944068</v>
      </c>
      <c r="G14" s="34">
        <f t="shared" si="2"/>
        <v>98.626466411019123</v>
      </c>
    </row>
    <row r="15" spans="1:8" s="1" customFormat="1" ht="17.100000000000001" customHeight="1" x14ac:dyDescent="0.2">
      <c r="A15" s="16" t="s">
        <v>3</v>
      </c>
      <c r="B15" s="36" t="s">
        <v>34</v>
      </c>
      <c r="C15" s="28">
        <v>0</v>
      </c>
      <c r="D15" s="23">
        <f t="shared" si="0"/>
        <v>0</v>
      </c>
      <c r="E15" s="28">
        <v>20814.04</v>
      </c>
      <c r="F15" s="23">
        <f t="shared" si="1"/>
        <v>9.178450673611848E-3</v>
      </c>
      <c r="G15" s="34" t="s">
        <v>26</v>
      </c>
    </row>
    <row r="16" spans="1:8" s="1" customFormat="1" ht="17.100000000000001" customHeight="1" x14ac:dyDescent="0.2">
      <c r="A16" s="16" t="s">
        <v>4</v>
      </c>
      <c r="B16" s="36" t="s">
        <v>35</v>
      </c>
      <c r="C16" s="28">
        <v>0</v>
      </c>
      <c r="D16" s="23">
        <f t="shared" si="0"/>
        <v>0</v>
      </c>
      <c r="E16" s="28">
        <v>26614.240000000002</v>
      </c>
      <c r="F16" s="23">
        <f t="shared" si="1"/>
        <v>1.1736188123769696E-2</v>
      </c>
      <c r="G16" s="34" t="s">
        <v>26</v>
      </c>
    </row>
    <row r="17" spans="1:7" s="1" customFormat="1" ht="17.100000000000001" customHeight="1" x14ac:dyDescent="0.2">
      <c r="A17" s="16" t="s">
        <v>5</v>
      </c>
      <c r="B17" s="36" t="s">
        <v>36</v>
      </c>
      <c r="C17" s="28">
        <v>6453.9</v>
      </c>
      <c r="D17" s="23">
        <f t="shared" si="0"/>
        <v>2.7968105308310912E-3</v>
      </c>
      <c r="E17" s="28">
        <v>1738.26</v>
      </c>
      <c r="F17" s="23">
        <f t="shared" si="1"/>
        <v>7.6652748183017475E-4</v>
      </c>
      <c r="G17" s="34">
        <f t="shared" si="2"/>
        <v>26.933482080602428</v>
      </c>
    </row>
    <row r="18" spans="1:7" s="1" customFormat="1" ht="17.100000000000001" customHeight="1" x14ac:dyDescent="0.2">
      <c r="A18" s="16" t="s">
        <v>6</v>
      </c>
      <c r="B18" s="36" t="s">
        <v>37</v>
      </c>
      <c r="C18" s="28">
        <v>1059489.1200000001</v>
      </c>
      <c r="D18" s="23">
        <f t="shared" si="0"/>
        <v>0.45913173865677587</v>
      </c>
      <c r="E18" s="28">
        <v>836938.35000000009</v>
      </c>
      <c r="F18" s="23">
        <f t="shared" si="1"/>
        <v>0.36906805994074615</v>
      </c>
      <c r="G18" s="34">
        <f t="shared" si="2"/>
        <v>78.99452049115898</v>
      </c>
    </row>
    <row r="19" spans="1:7" s="1" customFormat="1" ht="17.100000000000001" customHeight="1" x14ac:dyDescent="0.2">
      <c r="A19" s="16" t="s">
        <v>7</v>
      </c>
      <c r="B19" s="36" t="s">
        <v>38</v>
      </c>
      <c r="C19" s="28">
        <v>7840854.6200000001</v>
      </c>
      <c r="D19" s="23">
        <f t="shared" si="0"/>
        <v>3.397850101788316</v>
      </c>
      <c r="E19" s="28">
        <v>7599228.7199999997</v>
      </c>
      <c r="F19" s="23">
        <f t="shared" si="1"/>
        <v>3.3510623581012857</v>
      </c>
      <c r="G19" s="34">
        <f t="shared" si="2"/>
        <v>96.918372910732515</v>
      </c>
    </row>
    <row r="20" spans="1:7" s="1" customFormat="1" ht="17.100000000000001" customHeight="1" x14ac:dyDescent="0.2">
      <c r="A20" s="16" t="s">
        <v>8</v>
      </c>
      <c r="B20" s="36" t="s">
        <v>39</v>
      </c>
      <c r="C20" s="28">
        <v>11650157.970000001</v>
      </c>
      <c r="D20" s="23">
        <f t="shared" si="0"/>
        <v>5.0486193613693695</v>
      </c>
      <c r="E20" s="28">
        <v>11320846.599999998</v>
      </c>
      <c r="F20" s="23">
        <f t="shared" si="1"/>
        <v>4.9921991166359998</v>
      </c>
      <c r="G20" s="34">
        <f t="shared" si="2"/>
        <v>97.173331290030546</v>
      </c>
    </row>
    <row r="21" spans="1:7" s="1" customFormat="1" ht="17.100000000000001" customHeight="1" x14ac:dyDescent="0.2">
      <c r="A21" s="16" t="s">
        <v>9</v>
      </c>
      <c r="B21" s="36" t="s">
        <v>40</v>
      </c>
      <c r="C21" s="28">
        <v>147222737.47100002</v>
      </c>
      <c r="D21" s="23">
        <f t="shared" si="0"/>
        <v>63.799269052305419</v>
      </c>
      <c r="E21" s="28">
        <v>147028120.1699</v>
      </c>
      <c r="F21" s="23">
        <f t="shared" si="1"/>
        <v>64.835579667056578</v>
      </c>
      <c r="G21" s="34">
        <f t="shared" si="2"/>
        <v>99.867807578881383</v>
      </c>
    </row>
    <row r="22" spans="1:7" s="1" customFormat="1" ht="17.100000000000001" customHeight="1" x14ac:dyDescent="0.2">
      <c r="A22" s="16" t="s">
        <v>10</v>
      </c>
      <c r="B22" s="36" t="s">
        <v>41</v>
      </c>
      <c r="C22" s="28">
        <v>43491.55</v>
      </c>
      <c r="D22" s="23">
        <f t="shared" si="0"/>
        <v>1.8847150566659997E-2</v>
      </c>
      <c r="E22" s="28">
        <v>56810.62</v>
      </c>
      <c r="F22" s="23">
        <f t="shared" si="1"/>
        <v>2.5052006886087788E-2</v>
      </c>
      <c r="G22" s="34">
        <f t="shared" si="2"/>
        <v>130.62450062138507</v>
      </c>
    </row>
    <row r="23" spans="1:7" s="1" customFormat="1" ht="17.100000000000001" customHeight="1" x14ac:dyDescent="0.2">
      <c r="A23" s="16" t="s">
        <v>11</v>
      </c>
      <c r="B23" s="36" t="s">
        <v>42</v>
      </c>
      <c r="C23" s="28">
        <v>5726.35</v>
      </c>
      <c r="D23" s="23">
        <f t="shared" si="0"/>
        <v>2.4815252766892297E-3</v>
      </c>
      <c r="E23" s="28">
        <v>8058.46</v>
      </c>
      <c r="F23" s="23">
        <f t="shared" si="1"/>
        <v>3.5535714169509683E-3</v>
      </c>
      <c r="G23" s="34">
        <f t="shared" si="2"/>
        <v>140.72594235420468</v>
      </c>
    </row>
    <row r="24" spans="1:7" s="1" customFormat="1" ht="17.100000000000001" customHeight="1" x14ac:dyDescent="0.2">
      <c r="A24" s="16" t="s">
        <v>12</v>
      </c>
      <c r="B24" s="36" t="s">
        <v>43</v>
      </c>
      <c r="C24" s="28">
        <v>2037385.6399999997</v>
      </c>
      <c r="D24" s="23">
        <f t="shared" si="0"/>
        <v>0.88290516018470111</v>
      </c>
      <c r="E24" s="28">
        <v>2663074.86</v>
      </c>
      <c r="F24" s="23">
        <f t="shared" si="1"/>
        <v>1.1743467987303655</v>
      </c>
      <c r="G24" s="34">
        <f t="shared" si="2"/>
        <v>130.71039707534212</v>
      </c>
    </row>
    <row r="25" spans="1:7" s="1" customFormat="1" ht="17.100000000000001" customHeight="1" x14ac:dyDescent="0.2">
      <c r="A25" s="16" t="s">
        <v>13</v>
      </c>
      <c r="B25" s="36" t="s">
        <v>44</v>
      </c>
      <c r="C25" s="28">
        <v>916855.4</v>
      </c>
      <c r="D25" s="23">
        <f t="shared" si="0"/>
        <v>0.39732112954482601</v>
      </c>
      <c r="E25" s="28">
        <v>1625206.94</v>
      </c>
      <c r="F25" s="23">
        <f t="shared" si="1"/>
        <v>0.71667402067074193</v>
      </c>
      <c r="G25" s="34">
        <f t="shared" si="2"/>
        <v>177.25880656862577</v>
      </c>
    </row>
    <row r="26" spans="1:7" s="1" customFormat="1" ht="17.100000000000001" customHeight="1" x14ac:dyDescent="0.2">
      <c r="A26" s="16" t="s">
        <v>14</v>
      </c>
      <c r="B26" s="36" t="s">
        <v>45</v>
      </c>
      <c r="C26" s="28">
        <v>24583</v>
      </c>
      <c r="D26" s="23">
        <f t="shared" si="0"/>
        <v>1.0653092437041279E-2</v>
      </c>
      <c r="E26" s="28">
        <v>19515.2</v>
      </c>
      <c r="F26" s="23">
        <f t="shared" si="1"/>
        <v>8.6056959910555536E-3</v>
      </c>
      <c r="G26" s="34">
        <f t="shared" si="2"/>
        <v>79.384940812756781</v>
      </c>
    </row>
    <row r="27" spans="1:7" s="1" customFormat="1" ht="17.100000000000001" customHeight="1" x14ac:dyDescent="0.2">
      <c r="A27" s="16" t="s">
        <v>15</v>
      </c>
      <c r="B27" s="36" t="s">
        <v>46</v>
      </c>
      <c r="C27" s="28">
        <v>642914</v>
      </c>
      <c r="D27" s="23">
        <f t="shared" si="0"/>
        <v>0.27860807350884587</v>
      </c>
      <c r="E27" s="28">
        <v>742151.34</v>
      </c>
      <c r="F27" s="23">
        <f t="shared" si="1"/>
        <v>0.32726945208834685</v>
      </c>
      <c r="G27" s="34">
        <f t="shared" si="2"/>
        <v>115.43555436652491</v>
      </c>
    </row>
    <row r="28" spans="1:7" s="1" customFormat="1" ht="17.100000000000001" customHeight="1" x14ac:dyDescent="0.2">
      <c r="A28" s="16" t="s">
        <v>16</v>
      </c>
      <c r="B28" s="36" t="s">
        <v>47</v>
      </c>
      <c r="C28" s="28">
        <v>0</v>
      </c>
      <c r="D28" s="23">
        <f t="shared" si="0"/>
        <v>0</v>
      </c>
      <c r="E28" s="28">
        <v>0</v>
      </c>
      <c r="F28" s="23">
        <f t="shared" si="1"/>
        <v>0</v>
      </c>
      <c r="G28" s="34" t="s">
        <v>26</v>
      </c>
    </row>
    <row r="29" spans="1:7" s="1" customFormat="1" ht="17.100000000000001" customHeight="1" x14ac:dyDescent="0.2">
      <c r="A29" s="16" t="s">
        <v>17</v>
      </c>
      <c r="B29" s="36" t="s">
        <v>48</v>
      </c>
      <c r="C29" s="28">
        <v>99810.78</v>
      </c>
      <c r="D29" s="23">
        <f t="shared" si="0"/>
        <v>4.3253202032021765E-2</v>
      </c>
      <c r="E29" s="28">
        <v>81854.12</v>
      </c>
      <c r="F29" s="23">
        <f t="shared" si="1"/>
        <v>3.6095539494106141E-2</v>
      </c>
      <c r="G29" s="34">
        <f t="shared" si="2"/>
        <v>82.009297993663608</v>
      </c>
    </row>
    <row r="30" spans="1:7" s="1" customFormat="1" ht="17.100000000000001" customHeight="1" x14ac:dyDescent="0.2">
      <c r="A30" s="17" t="s">
        <v>23</v>
      </c>
      <c r="B30" s="37" t="s">
        <v>49</v>
      </c>
      <c r="C30" s="29">
        <f>SUM(C12:C29)</f>
        <v>206079536.56099999</v>
      </c>
      <c r="D30" s="24">
        <f>SUM(D12:D29)</f>
        <v>89.304981180773751</v>
      </c>
      <c r="E30" s="29">
        <f>SUM(E12:E29)</f>
        <v>201136330.2299</v>
      </c>
      <c r="F30" s="24">
        <f>SUM(F12:F29)</f>
        <v>88.695894006470652</v>
      </c>
      <c r="G30" s="7">
        <f>E30/C30*100</f>
        <v>97.601311409375782</v>
      </c>
    </row>
    <row r="31" spans="1:7" s="1" customFormat="1" ht="17.100000000000001" customHeight="1" x14ac:dyDescent="0.2">
      <c r="A31" s="18" t="s">
        <v>22</v>
      </c>
      <c r="B31" s="38" t="s">
        <v>50</v>
      </c>
      <c r="C31" s="28">
        <v>21928743.080000002</v>
      </c>
      <c r="D31" s="23">
        <f>C31/C$36*100</f>
        <v>9.5028648683793406</v>
      </c>
      <c r="E31" s="28">
        <v>22622703.600000001</v>
      </c>
      <c r="F31" s="23">
        <f>E31/E$36*100</f>
        <v>9.9760243132203641</v>
      </c>
      <c r="G31" s="34">
        <f t="shared" si="2"/>
        <v>103.16461603598668</v>
      </c>
    </row>
    <row r="32" spans="1:7" s="1" customFormat="1" ht="17.100000000000001" customHeight="1" x14ac:dyDescent="0.2">
      <c r="A32" s="18" t="s">
        <v>20</v>
      </c>
      <c r="B32" s="39" t="s">
        <v>51</v>
      </c>
      <c r="C32" s="28">
        <v>55595.009999999995</v>
      </c>
      <c r="D32" s="23">
        <f t="shared" ref="D32:D34" si="3">C32/C$36*100</f>
        <v>2.4092209273409847E-2</v>
      </c>
      <c r="E32" s="28">
        <v>132891.5</v>
      </c>
      <c r="F32" s="23">
        <f>E32/E$36*100</f>
        <v>5.8601697589333389E-2</v>
      </c>
      <c r="G32" s="34">
        <f t="shared" si="2"/>
        <v>239.03494216477347</v>
      </c>
    </row>
    <row r="33" spans="1:7" s="1" customFormat="1" ht="17.100000000000001" customHeight="1" x14ac:dyDescent="0.2">
      <c r="A33" s="18" t="s">
        <v>21</v>
      </c>
      <c r="B33" s="40" t="s">
        <v>52</v>
      </c>
      <c r="C33" s="28">
        <v>2451490.98</v>
      </c>
      <c r="D33" s="23">
        <f t="shared" si="3"/>
        <v>1.0623585412078638</v>
      </c>
      <c r="E33" s="28">
        <v>2657047.6900000004</v>
      </c>
      <c r="F33" s="23">
        <f>E33/E$36*100</f>
        <v>1.1716889734092617</v>
      </c>
      <c r="G33" s="34">
        <f t="shared" si="2"/>
        <v>108.38496701301345</v>
      </c>
    </row>
    <row r="34" spans="1:7" s="1" customFormat="1" ht="17.100000000000001" customHeight="1" x14ac:dyDescent="0.2">
      <c r="A34" s="16" t="s">
        <v>19</v>
      </c>
      <c r="B34" s="40" t="s">
        <v>53</v>
      </c>
      <c r="C34" s="28">
        <v>243919.95</v>
      </c>
      <c r="D34" s="23">
        <f t="shared" si="3"/>
        <v>0.10570320036563834</v>
      </c>
      <c r="E34" s="28">
        <v>221761.39</v>
      </c>
      <c r="F34" s="23">
        <f>E34/E$36*100</f>
        <v>9.7791009310378943E-2</v>
      </c>
      <c r="G34" s="34">
        <f t="shared" si="2"/>
        <v>90.915642611438713</v>
      </c>
    </row>
    <row r="35" spans="1:7" s="1" customFormat="1" ht="17.100000000000001" customHeight="1" x14ac:dyDescent="0.2">
      <c r="A35" s="17" t="s">
        <v>18</v>
      </c>
      <c r="B35" s="41" t="s">
        <v>54</v>
      </c>
      <c r="C35" s="31">
        <f>SUM(C31:C34)</f>
        <v>24679749.020000003</v>
      </c>
      <c r="D35" s="25">
        <f>SUM(D31:D34)</f>
        <v>10.695018819226254</v>
      </c>
      <c r="E35" s="31">
        <f>SUM(E31:E34)</f>
        <v>25634404.180000003</v>
      </c>
      <c r="F35" s="25">
        <f>SUM(F31:F34)</f>
        <v>11.304105993529339</v>
      </c>
      <c r="G35" s="8">
        <f>E35/C35*100</f>
        <v>103.86817207592493</v>
      </c>
    </row>
    <row r="36" spans="1:7" s="1" customFormat="1" ht="17.100000000000001" customHeight="1" x14ac:dyDescent="0.2">
      <c r="A36" s="19" t="s">
        <v>24</v>
      </c>
      <c r="B36" s="42" t="s">
        <v>55</v>
      </c>
      <c r="C36" s="26">
        <f>C30+C35</f>
        <v>230759285.581</v>
      </c>
      <c r="D36" s="26">
        <f>D30+D35</f>
        <v>100</v>
      </c>
      <c r="E36" s="26">
        <f>E30+E35</f>
        <v>226770734.40990001</v>
      </c>
      <c r="F36" s="26">
        <f>F30+F35</f>
        <v>99.999999999999986</v>
      </c>
      <c r="G36" s="32">
        <f>E36/C36*100</f>
        <v>98.271553337037901</v>
      </c>
    </row>
    <row r="38" spans="1:7" x14ac:dyDescent="0.25">
      <c r="A38" s="43" t="s">
        <v>63</v>
      </c>
      <c r="C38" s="14"/>
      <c r="E38" s="14"/>
    </row>
    <row r="39" spans="1:7" x14ac:dyDescent="0.25">
      <c r="A39" s="43" t="s">
        <v>69</v>
      </c>
      <c r="C39" s="14"/>
      <c r="E39" s="14"/>
    </row>
    <row r="40" spans="1:7" x14ac:dyDescent="0.25">
      <c r="A40" s="35"/>
    </row>
    <row r="44" spans="1:7" x14ac:dyDescent="0.25">
      <c r="C44" s="12"/>
      <c r="D44" s="12"/>
      <c r="E44" s="12"/>
      <c r="F44" s="12"/>
    </row>
    <row r="45" spans="1:7" x14ac:dyDescent="0.25">
      <c r="C45" s="12"/>
      <c r="D45" s="12"/>
      <c r="E45" s="12"/>
      <c r="F45" s="12"/>
    </row>
    <row r="46" spans="1:7" x14ac:dyDescent="0.25">
      <c r="C46" s="12"/>
      <c r="D46" s="12"/>
      <c r="E46" s="12"/>
      <c r="F46" s="12"/>
    </row>
    <row r="47" spans="1:7" x14ac:dyDescent="0.25">
      <c r="C47" s="12"/>
      <c r="D47" s="12"/>
      <c r="E47" s="12"/>
      <c r="F47" s="12"/>
    </row>
    <row r="48" spans="1:7" x14ac:dyDescent="0.25">
      <c r="C48" s="12"/>
      <c r="D48" s="12"/>
      <c r="E48" s="12"/>
      <c r="F48" s="12"/>
    </row>
    <row r="49" spans="3:6" x14ac:dyDescent="0.25">
      <c r="C49" s="12"/>
      <c r="D49" s="12"/>
      <c r="E49" s="12"/>
      <c r="F49" s="12"/>
    </row>
    <row r="50" spans="3:6" x14ac:dyDescent="0.25">
      <c r="C50" s="12"/>
      <c r="D50" s="12"/>
      <c r="E50" s="12"/>
      <c r="F50" s="12"/>
    </row>
    <row r="51" spans="3:6" x14ac:dyDescent="0.25">
      <c r="C51" s="12"/>
      <c r="D51" s="12"/>
      <c r="E51" s="12"/>
      <c r="F51" s="12"/>
    </row>
    <row r="52" spans="3:6" x14ac:dyDescent="0.25">
      <c r="C52" s="12"/>
      <c r="D52" s="12"/>
      <c r="E52" s="12"/>
      <c r="F52" s="12"/>
    </row>
    <row r="53" spans="3:6" x14ac:dyDescent="0.25">
      <c r="C53" s="12"/>
      <c r="D53" s="12"/>
      <c r="E53" s="12"/>
      <c r="F53" s="12"/>
    </row>
    <row r="54" spans="3:6" x14ac:dyDescent="0.25">
      <c r="C54" s="12"/>
      <c r="D54" s="12"/>
      <c r="E54" s="12"/>
      <c r="F54" s="12"/>
    </row>
    <row r="55" spans="3:6" x14ac:dyDescent="0.25">
      <c r="C55" s="12"/>
      <c r="D55" s="12"/>
      <c r="E55" s="12"/>
      <c r="F55" s="12"/>
    </row>
    <row r="56" spans="3:6" x14ac:dyDescent="0.25">
      <c r="C56" s="12"/>
      <c r="D56" s="12"/>
      <c r="E56" s="12"/>
      <c r="F56" s="12"/>
    </row>
  </sheetData>
  <mergeCells count="6">
    <mergeCell ref="A6:G6"/>
    <mergeCell ref="A9:A11"/>
    <mergeCell ref="B9:B11"/>
    <mergeCell ref="C9:D9"/>
    <mergeCell ref="E9:F9"/>
    <mergeCell ref="G10:G11"/>
  </mergeCells>
  <pageMargins left="0.70866141732283472" right="0.70866141732283472" top="0.74803149606299213" bottom="0.74803149606299213" header="0.39370078740157483" footer="0.31496062992125984"/>
  <pageSetup paperSize="9" scale="75" orientation="landscape" horizontalDpi="4294967293" r:id="rId1"/>
  <headerFooter>
    <oddHeader>&amp;L&amp;G&amp;CStatistics of insurance market&amp;RAnnual report</oddHeader>
    <oddFooter>&amp;CIn this report the data as of 31 December 2020 are included.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2020-07-02T12:33:18Z</cp:lastPrinted>
  <dcterms:created xsi:type="dcterms:W3CDTF">2018-01-08T12:56:16Z</dcterms:created>
  <dcterms:modified xsi:type="dcterms:W3CDTF">2021-08-10T09:29:55Z</dcterms:modified>
</cp:coreProperties>
</file>