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BiH" sheetId="31" r:id="rId1"/>
    <sheet name="FBiH" sheetId="30" r:id="rId2"/>
    <sheet name="RS" sheetId="29" r:id="rId3"/>
  </sheets>
  <calcPr calcId="145621"/>
</workbook>
</file>

<file path=xl/calcChain.xml><?xml version="1.0" encoding="utf-8"?>
<calcChain xmlns="http://schemas.openxmlformats.org/spreadsheetml/2006/main">
  <c r="N36" i="31" l="1"/>
  <c r="N31" i="29"/>
  <c r="M31" i="29"/>
  <c r="N30" i="29"/>
  <c r="M30" i="29"/>
  <c r="N29" i="29"/>
  <c r="M29" i="29"/>
  <c r="N28" i="29"/>
  <c r="M28" i="29"/>
  <c r="N27" i="29"/>
  <c r="M27" i="29"/>
  <c r="N26" i="29"/>
  <c r="M26" i="29"/>
  <c r="N25" i="29"/>
  <c r="M25" i="29"/>
  <c r="N24" i="29"/>
  <c r="M24" i="29"/>
  <c r="N23" i="29"/>
  <c r="M23" i="29"/>
  <c r="N22" i="29"/>
  <c r="M22" i="29"/>
  <c r="N21" i="29"/>
  <c r="M21" i="29"/>
  <c r="N20" i="29"/>
  <c r="M20" i="29"/>
  <c r="N19" i="29"/>
  <c r="M19" i="29"/>
  <c r="N18" i="29"/>
  <c r="M18" i="29"/>
  <c r="O28" i="29" l="1"/>
  <c r="M15" i="31" l="1"/>
  <c r="M16" i="31"/>
  <c r="M32" i="31"/>
  <c r="M33" i="31"/>
  <c r="M34" i="31"/>
  <c r="M14" i="31"/>
  <c r="M11" i="31"/>
  <c r="M10" i="31"/>
  <c r="J35" i="31"/>
  <c r="K35" i="31"/>
  <c r="L35" i="31"/>
  <c r="I35" i="31"/>
  <c r="M35" i="31" s="1"/>
  <c r="J34" i="31"/>
  <c r="K34" i="31"/>
  <c r="L34" i="31"/>
  <c r="I34" i="31"/>
  <c r="J32" i="31"/>
  <c r="N32" i="31" s="1"/>
  <c r="K32" i="31"/>
  <c r="L32" i="31"/>
  <c r="J33" i="31"/>
  <c r="N33" i="31" s="1"/>
  <c r="K33" i="31"/>
  <c r="L33" i="31"/>
  <c r="I33" i="31"/>
  <c r="I32" i="31"/>
  <c r="J30" i="31"/>
  <c r="K30" i="31"/>
  <c r="L30" i="31"/>
  <c r="J31" i="31"/>
  <c r="K31" i="31"/>
  <c r="L31" i="31"/>
  <c r="I31" i="31"/>
  <c r="M31" i="31" s="1"/>
  <c r="I30" i="31"/>
  <c r="M30" i="31" s="1"/>
  <c r="J29" i="31"/>
  <c r="K29" i="31"/>
  <c r="L29" i="31"/>
  <c r="I29" i="31"/>
  <c r="M29" i="31" s="1"/>
  <c r="J23" i="31"/>
  <c r="K23" i="31"/>
  <c r="L23" i="31"/>
  <c r="J24" i="31"/>
  <c r="K24" i="31"/>
  <c r="L24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I24" i="31"/>
  <c r="M24" i="31" s="1"/>
  <c r="I25" i="31"/>
  <c r="M25" i="31" s="1"/>
  <c r="I26" i="31"/>
  <c r="M26" i="31" s="1"/>
  <c r="I27" i="31"/>
  <c r="M27" i="31" s="1"/>
  <c r="I28" i="31"/>
  <c r="M28" i="31" s="1"/>
  <c r="I23" i="31"/>
  <c r="M23" i="31" s="1"/>
  <c r="I22" i="31"/>
  <c r="M22" i="31" s="1"/>
  <c r="J20" i="31"/>
  <c r="K20" i="31"/>
  <c r="L20" i="31"/>
  <c r="J21" i="31"/>
  <c r="K21" i="31"/>
  <c r="L21" i="31"/>
  <c r="I21" i="31"/>
  <c r="M21" i="31" s="1"/>
  <c r="I20" i="31"/>
  <c r="M20" i="31" s="1"/>
  <c r="I19" i="31"/>
  <c r="M19" i="31" s="1"/>
  <c r="J17" i="31"/>
  <c r="K17" i="31"/>
  <c r="L17" i="31"/>
  <c r="J18" i="31"/>
  <c r="K18" i="31"/>
  <c r="L18" i="31"/>
  <c r="I18" i="31"/>
  <c r="M18" i="31" s="1"/>
  <c r="I17" i="31"/>
  <c r="M17" i="31" s="1"/>
  <c r="J14" i="31"/>
  <c r="N14" i="31" s="1"/>
  <c r="K14" i="31"/>
  <c r="L14" i="31"/>
  <c r="J15" i="31"/>
  <c r="N15" i="31" s="1"/>
  <c r="K15" i="31"/>
  <c r="L15" i="31"/>
  <c r="J16" i="31"/>
  <c r="N16" i="31" s="1"/>
  <c r="K16" i="31"/>
  <c r="L16" i="31"/>
  <c r="I15" i="31"/>
  <c r="I16" i="31"/>
  <c r="I14" i="31"/>
  <c r="J13" i="31"/>
  <c r="K13" i="31"/>
  <c r="L13" i="31"/>
  <c r="I13" i="31"/>
  <c r="M13" i="31" s="1"/>
  <c r="I11" i="31"/>
  <c r="J19" i="31"/>
  <c r="K19" i="31"/>
  <c r="L19" i="31"/>
  <c r="I10" i="31"/>
  <c r="J22" i="31"/>
  <c r="K22" i="31"/>
  <c r="L22" i="31"/>
  <c r="J10" i="31"/>
  <c r="N10" i="31" s="1"/>
  <c r="K10" i="31"/>
  <c r="L10" i="31"/>
  <c r="J11" i="31"/>
  <c r="N11" i="31" s="1"/>
  <c r="K11" i="31"/>
  <c r="L11" i="31"/>
  <c r="H33" i="31"/>
  <c r="J12" i="31"/>
  <c r="K12" i="31"/>
  <c r="L12" i="31"/>
  <c r="I12" i="31"/>
  <c r="L36" i="31" l="1"/>
  <c r="N17" i="31"/>
  <c r="N21" i="31"/>
  <c r="N27" i="31"/>
  <c r="N25" i="31"/>
  <c r="N23" i="31"/>
  <c r="N30" i="31"/>
  <c r="N35" i="31"/>
  <c r="K36" i="31"/>
  <c r="N22" i="31"/>
  <c r="N19" i="31"/>
  <c r="N18" i="31"/>
  <c r="N20" i="31"/>
  <c r="N28" i="31"/>
  <c r="N26" i="31"/>
  <c r="N24" i="31"/>
  <c r="N31" i="31"/>
  <c r="J36" i="31"/>
  <c r="I36" i="31"/>
  <c r="H29" i="31" l="1"/>
  <c r="L32" i="29" l="1"/>
  <c r="J32" i="29"/>
  <c r="G20" i="29" l="1"/>
  <c r="I28" i="30"/>
  <c r="M24" i="30"/>
  <c r="I32" i="29"/>
  <c r="N24" i="30" l="1"/>
  <c r="F36" i="31" l="1"/>
  <c r="E36" i="31"/>
  <c r="D36" i="31"/>
  <c r="C36" i="31"/>
  <c r="L28" i="30" l="1"/>
  <c r="M17" i="30"/>
  <c r="M23" i="30"/>
  <c r="M21" i="30"/>
  <c r="M22" i="30"/>
  <c r="M26" i="30"/>
  <c r="M25" i="30"/>
  <c r="M18" i="30"/>
  <c r="M20" i="30"/>
  <c r="M27" i="30"/>
  <c r="M19" i="30"/>
  <c r="N19" i="30"/>
  <c r="J28" i="30"/>
  <c r="G29" i="31" l="1"/>
  <c r="N29" i="31"/>
  <c r="N17" i="30" l="1"/>
  <c r="N23" i="30"/>
  <c r="N21" i="30"/>
  <c r="N22" i="30"/>
  <c r="N26" i="30"/>
  <c r="N25" i="30"/>
  <c r="N18" i="30"/>
  <c r="N20" i="30"/>
  <c r="N27" i="30"/>
  <c r="N28" i="30" l="1"/>
  <c r="K28" i="30" l="1"/>
  <c r="N34" i="31" l="1"/>
  <c r="M36" i="31"/>
  <c r="H34" i="31" l="1"/>
  <c r="O34" i="31" s="1"/>
  <c r="G34" i="31"/>
  <c r="O33" i="31"/>
  <c r="G33" i="31"/>
  <c r="H32" i="31"/>
  <c r="O32" i="31" s="1"/>
  <c r="G32" i="31"/>
  <c r="O29" i="31"/>
  <c r="H22" i="31"/>
  <c r="O22" i="31" s="1"/>
  <c r="G22" i="31"/>
  <c r="H19" i="31"/>
  <c r="O19" i="31" s="1"/>
  <c r="G19" i="31"/>
  <c r="H16" i="31"/>
  <c r="O16" i="31" s="1"/>
  <c r="G16" i="31"/>
  <c r="H15" i="31"/>
  <c r="O15" i="31" s="1"/>
  <c r="G15" i="31"/>
  <c r="H14" i="31"/>
  <c r="O14" i="31" s="1"/>
  <c r="G14" i="31"/>
  <c r="H11" i="31"/>
  <c r="O11" i="31" s="1"/>
  <c r="G11" i="31"/>
  <c r="H10" i="31"/>
  <c r="G10" i="31"/>
  <c r="H26" i="30"/>
  <c r="H17" i="30"/>
  <c r="F28" i="30"/>
  <c r="D28" i="30"/>
  <c r="O10" i="31" l="1"/>
  <c r="H35" i="31"/>
  <c r="G35" i="31"/>
  <c r="H31" i="31"/>
  <c r="G31" i="31"/>
  <c r="H30" i="31"/>
  <c r="G30" i="31"/>
  <c r="H28" i="31"/>
  <c r="O28" i="31" s="1"/>
  <c r="G28" i="31"/>
  <c r="H27" i="31"/>
  <c r="G27" i="31"/>
  <c r="H26" i="31"/>
  <c r="G26" i="31"/>
  <c r="H25" i="31"/>
  <c r="G25" i="31"/>
  <c r="H24" i="31"/>
  <c r="G24" i="31"/>
  <c r="H23" i="31"/>
  <c r="G23" i="31"/>
  <c r="H21" i="31"/>
  <c r="G21" i="31"/>
  <c r="H20" i="31"/>
  <c r="G20" i="31"/>
  <c r="H18" i="31"/>
  <c r="G18" i="31"/>
  <c r="H17" i="31"/>
  <c r="G17" i="31"/>
  <c r="N13" i="31"/>
  <c r="H13" i="31"/>
  <c r="G13" i="31"/>
  <c r="H12" i="31"/>
  <c r="G12" i="31"/>
  <c r="H27" i="30"/>
  <c r="H25" i="30"/>
  <c r="H24" i="30"/>
  <c r="H23" i="30"/>
  <c r="H21" i="30"/>
  <c r="H18" i="30"/>
  <c r="H19" i="30"/>
  <c r="O19" i="30" s="1"/>
  <c r="H20" i="30"/>
  <c r="H22" i="30"/>
  <c r="G18" i="30"/>
  <c r="G19" i="30"/>
  <c r="G20" i="30"/>
  <c r="G21" i="30"/>
  <c r="G22" i="30"/>
  <c r="G23" i="30"/>
  <c r="G24" i="30"/>
  <c r="G25" i="30"/>
  <c r="G26" i="30"/>
  <c r="G27" i="30"/>
  <c r="G17" i="30"/>
  <c r="E28" i="30"/>
  <c r="C28" i="30"/>
  <c r="O30" i="31" l="1"/>
  <c r="H36" i="31"/>
  <c r="G36" i="31"/>
  <c r="M28" i="30"/>
  <c r="H28" i="30"/>
  <c r="O28" i="30" s="1"/>
  <c r="O18" i="31"/>
  <c r="O24" i="31"/>
  <c r="O13" i="31"/>
  <c r="O26" i="31"/>
  <c r="O21" i="31"/>
  <c r="O17" i="31"/>
  <c r="O23" i="31"/>
  <c r="O27" i="31"/>
  <c r="O20" i="31"/>
  <c r="O25" i="31"/>
  <c r="O31" i="31"/>
  <c r="O35" i="31"/>
  <c r="O25" i="30"/>
  <c r="O23" i="30"/>
  <c r="O21" i="30"/>
  <c r="O17" i="30"/>
  <c r="O22" i="30"/>
  <c r="O26" i="30"/>
  <c r="O27" i="30"/>
  <c r="G28" i="30"/>
  <c r="O18" i="30"/>
  <c r="O20" i="30"/>
  <c r="O24" i="30"/>
  <c r="K32" i="29"/>
  <c r="C32" i="29"/>
  <c r="D32" i="29"/>
  <c r="E32" i="29"/>
  <c r="F32" i="29"/>
  <c r="H18" i="29"/>
  <c r="H22" i="29"/>
  <c r="H19" i="29"/>
  <c r="H20" i="29"/>
  <c r="H31" i="29"/>
  <c r="H23" i="29"/>
  <c r="H24" i="29"/>
  <c r="H25" i="29"/>
  <c r="H26" i="29"/>
  <c r="H30" i="29"/>
  <c r="H27" i="29"/>
  <c r="H21" i="29"/>
  <c r="H29" i="29"/>
  <c r="H28" i="29"/>
  <c r="H17" i="29"/>
  <c r="G18" i="29"/>
  <c r="G22" i="29"/>
  <c r="G19" i="29"/>
  <c r="G31" i="29"/>
  <c r="G23" i="29"/>
  <c r="G24" i="29"/>
  <c r="G25" i="29"/>
  <c r="G26" i="29"/>
  <c r="G30" i="29"/>
  <c r="G27" i="29"/>
  <c r="G21" i="29"/>
  <c r="G29" i="29"/>
  <c r="G28" i="29"/>
  <c r="G17" i="29"/>
  <c r="O36" i="31" l="1"/>
  <c r="G32" i="29"/>
  <c r="H32" i="29"/>
  <c r="O18" i="29"/>
  <c r="O22" i="29"/>
  <c r="N32" i="29"/>
  <c r="O20" i="29"/>
  <c r="O31" i="29"/>
  <c r="O23" i="29"/>
  <c r="O24" i="29"/>
  <c r="O25" i="29"/>
  <c r="O26" i="29"/>
  <c r="O30" i="29"/>
  <c r="O27" i="29"/>
  <c r="O21" i="29"/>
  <c r="O29" i="29"/>
  <c r="O32" i="29" l="1"/>
  <c r="M32" i="29"/>
  <c r="O19" i="29"/>
</calcChain>
</file>

<file path=xl/sharedStrings.xml><?xml version="1.0" encoding="utf-8"?>
<sst xmlns="http://schemas.openxmlformats.org/spreadsheetml/2006/main" count="200" uniqueCount="72">
  <si>
    <t>Adriatic osiguranje d.d.</t>
  </si>
  <si>
    <t>ASA osiguranje d.d.</t>
  </si>
  <si>
    <t>Atos osiguranje a.d.</t>
  </si>
  <si>
    <t>Camelija osiguranje d.d.</t>
  </si>
  <si>
    <t>Central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</si>
  <si>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</si>
  <si>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</si>
  <si>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</si>
  <si>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</si>
  <si>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</si>
  <si>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</si>
  <si>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</si>
  <si>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</si>
  <si>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</si>
  <si>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</si>
  <si>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</si>
  <si>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</si>
  <si>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</si>
  <si>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</si>
  <si>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</si>
  <si>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</si>
  <si>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</si>
  <si>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-</t>
  </si>
  <si>
    <t>Brčko gas osiguranje d.d.</t>
  </si>
  <si>
    <t>Drina osiguranje d.d.</t>
  </si>
  <si>
    <t>SAS - Super P osiguranje a.d.</t>
  </si>
  <si>
    <t>Premium osiguranje a.d.</t>
  </si>
  <si>
    <t>20/19</t>
  </si>
  <si>
    <t>I-XII-2020**</t>
  </si>
  <si>
    <t>I-XII-2019*</t>
  </si>
  <si>
    <t>Atos osiguranje a.d.***</t>
  </si>
  <si>
    <t>STATISTICS OF INSURANCE MARKET IN BOSNIA AND HERZEGOVINA</t>
  </si>
  <si>
    <t>No</t>
  </si>
  <si>
    <t>Insurance company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</si>
  <si>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</si>
  <si>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</si>
  <si>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</si>
  <si>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</si>
  <si>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</si>
  <si>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</si>
  <si>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</si>
  <si>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</si>
  <si>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</si>
  <si>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</si>
  <si>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</si>
  <si>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</si>
  <si>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</si>
  <si>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</si>
  <si>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</si>
  <si>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</si>
  <si>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</si>
  <si>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</si>
  <si>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</si>
  <si>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</si>
  <si>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</si>
  <si>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</si>
  <si>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</si>
  <si>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</si>
  <si>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</si>
  <si>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</si>
  <si>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Claims paid per insurance companies in Bosnia and Herzegovina in 2019 and 2020 (in KM)</t>
  </si>
  <si>
    <t>Total</t>
  </si>
  <si>
    <t>Non-life</t>
  </si>
  <si>
    <t>Life</t>
  </si>
  <si>
    <t>Number of claims</t>
  </si>
  <si>
    <t>Amount of claims</t>
  </si>
  <si>
    <t>Index</t>
  </si>
  <si>
    <t>Claims paid per insurance companies in Federation of Bosnia and Herzegovina in 2019 and 2020 (in KM)</t>
  </si>
  <si>
    <t>Claims paid per insurance companies in Republic of Srpska in 2019 and 2020 (in KM)</t>
  </si>
  <si>
    <t>*The data refer to the period from 1 January to 31 December 2019.</t>
  </si>
  <si>
    <t>***At the end of 2019 Atos osiguranje a.d. Bijeljina was merged with Grawe osiguranje a.d. Banja Luka.</t>
  </si>
  <si>
    <t>**The data refer to the period from 1 January to 31 December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</si>
</sst>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name val="Cambria"/>
      <family val="1"/>
      <scheme val="major"/>
    </font>
    <font>
      <sz val="9"/>
      <color theme="1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33" fillId="0" borderId="0" xfId="0" applyFont="1"/>
    <xf numFmtId="0" fontId="34" fillId="0" borderId="0" xfId="0" applyFont="1" applyBorder="1" applyAlignment="1">
      <alignment vertical="center"/>
    </xf>
    <xf numFmtId="49" fontId="5" fillId="0" borderId="37" xfId="0" applyNumberFormat="1" applyFont="1" applyFill="1" applyBorder="1" applyAlignment="1">
      <alignment horizontal="center" vertical="center"/>
    </xf>
    <xf numFmtId="0" fontId="0" fillId="0" borderId="0" xfId="0"/>
    <xf numFmtId="0" fontId="35" fillId="0" borderId="0" xfId="0" applyFont="1" applyBorder="1" applyAlignment="1">
      <alignment vertical="center"/>
    </xf>
    <xf numFmtId="164" fontId="5" fillId="0" borderId="38" xfId="276" applyNumberFormat="1" applyFont="1" applyBorder="1" applyAlignment="1">
      <alignment horizontal="left" vertical="center"/>
    </xf>
    <xf numFmtId="0" fontId="35" fillId="0" borderId="0" xfId="0" applyFont="1" applyBorder="1" applyAlignment="1">
      <alignment vertical="top"/>
    </xf>
    <xf numFmtId="0" fontId="30" fillId="0" borderId="0" xfId="0" applyFont="1" applyAlignment="1">
      <alignment horizontal="center"/>
    </xf>
    <xf numFmtId="0" fontId="36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0" fillId="0" borderId="0" xfId="0" applyFont="1" applyAlignment="1">
      <alignment horizontal="center"/>
    </xf>
    <xf numFmtId="0" fontId="0" fillId="0" borderId="0" xfId="0"/>
    <xf numFmtId="0" fontId="3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right" vertical="center" wrapText="1"/>
    </xf>
    <xf numFmtId="2" fontId="5" fillId="0" borderId="36" xfId="0" applyNumberFormat="1" applyFont="1" applyBorder="1" applyAlignment="1">
      <alignment horizontal="right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0" fontId="32" fillId="4" borderId="40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3" fontId="37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4" fontId="2" fillId="2" borderId="41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 wrapText="1"/>
    </xf>
    <xf numFmtId="2" fontId="5" fillId="0" borderId="36" xfId="0" applyNumberFormat="1" applyFont="1" applyBorder="1" applyAlignment="1">
      <alignment horizontal="right" vertical="center"/>
    </xf>
    <xf numFmtId="0" fontId="38" fillId="0" borderId="0" xfId="0" applyFont="1" applyBorder="1" applyAlignment="1">
      <alignment vertical="center"/>
    </xf>
    <xf numFmtId="0" fontId="31" fillId="3" borderId="0" xfId="0" applyFont="1" applyFill="1" applyBorder="1" applyAlignment="1">
      <alignment horizontal="center" wrapText="1"/>
    </xf>
    <xf numFmtId="0" fontId="36" fillId="3" borderId="32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</cellXfs>
  <cellStyles count="277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" xfId="276" builtinId="3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5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4.140625" style="19" customWidth="1"/>
    <col min="2" max="2" width="25.140625" style="19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9" customWidth="1"/>
    <col min="10" max="10" width="15" style="19" customWidth="1"/>
    <col min="11" max="11" width="10.42578125" style="19" customWidth="1"/>
    <col min="12" max="12" width="15" style="19" customWidth="1"/>
    <col min="13" max="13" width="10.42578125" style="19" customWidth="1"/>
    <col min="14" max="14" width="15" style="19" customWidth="1"/>
    <col min="15" max="15" width="8.140625" style="19" customWidth="1"/>
    <col min="16" max="16384" width="9.140625" style="19"/>
  </cols>
  <sheetData>
    <row r="4" spans="1:15" ht="23.25" x14ac:dyDescent="0.35">
      <c r="A4" s="37" t="s">
        <v>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7.45" x14ac:dyDescent="0.35">
      <c r="A5" s="5"/>
    </row>
    <row r="6" spans="1:15" s="1" customFormat="1" ht="15" customHeight="1" thickBot="1" x14ac:dyDescent="0.35">
      <c r="A6" s="8" t="s">
        <v>60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s="1" customFormat="1" ht="27.75" customHeight="1" x14ac:dyDescent="0.2">
      <c r="A7" s="38" t="s">
        <v>32</v>
      </c>
      <c r="B7" s="41" t="s">
        <v>33</v>
      </c>
      <c r="C7" s="44" t="s">
        <v>29</v>
      </c>
      <c r="D7" s="44"/>
      <c r="E7" s="44"/>
      <c r="F7" s="44"/>
      <c r="G7" s="44"/>
      <c r="H7" s="44"/>
      <c r="I7" s="44" t="s">
        <v>28</v>
      </c>
      <c r="J7" s="44"/>
      <c r="K7" s="44"/>
      <c r="L7" s="44"/>
      <c r="M7" s="44"/>
      <c r="N7" s="44"/>
      <c r="O7" s="16" t="s">
        <v>66</v>
      </c>
    </row>
    <row r="8" spans="1:15" s="1" customFormat="1" ht="18" customHeight="1" x14ac:dyDescent="0.2">
      <c r="A8" s="39"/>
      <c r="B8" s="42"/>
      <c r="C8" s="34" t="s">
        <v>62</v>
      </c>
      <c r="D8" s="34"/>
      <c r="E8" s="34" t="s">
        <v>63</v>
      </c>
      <c r="F8" s="34"/>
      <c r="G8" s="34" t="s">
        <v>61</v>
      </c>
      <c r="H8" s="34"/>
      <c r="I8" s="34" t="s">
        <v>62</v>
      </c>
      <c r="J8" s="34"/>
      <c r="K8" s="34" t="s">
        <v>63</v>
      </c>
      <c r="L8" s="34"/>
      <c r="M8" s="34" t="s">
        <v>61</v>
      </c>
      <c r="N8" s="34"/>
      <c r="O8" s="35" t="s">
        <v>27</v>
      </c>
    </row>
    <row r="9" spans="1:15" s="1" customFormat="1" ht="28.5" customHeight="1" thickBot="1" x14ac:dyDescent="0.25">
      <c r="A9" s="40"/>
      <c r="B9" s="43"/>
      <c r="C9" s="6" t="s">
        <v>64</v>
      </c>
      <c r="D9" s="6" t="s">
        <v>65</v>
      </c>
      <c r="E9" s="6" t="s">
        <v>64</v>
      </c>
      <c r="F9" s="6" t="s">
        <v>65</v>
      </c>
      <c r="G9" s="6" t="s">
        <v>64</v>
      </c>
      <c r="H9" s="6" t="s">
        <v>65</v>
      </c>
      <c r="I9" s="6" t="s">
        <v>64</v>
      </c>
      <c r="J9" s="6" t="s">
        <v>65</v>
      </c>
      <c r="K9" s="6" t="s">
        <v>64</v>
      </c>
      <c r="L9" s="6" t="s">
        <v>65</v>
      </c>
      <c r="M9" s="6" t="s">
        <v>64</v>
      </c>
      <c r="N9" s="6" t="s">
        <v>65</v>
      </c>
      <c r="O9" s="36"/>
    </row>
    <row r="10" spans="1:15" s="1" customFormat="1" ht="17.100000000000001" customHeight="1" x14ac:dyDescent="0.2">
      <c r="A10" s="10" t="s">
        <v>34</v>
      </c>
      <c r="B10" s="13" t="s">
        <v>0</v>
      </c>
      <c r="C10" s="21">
        <v>16134</v>
      </c>
      <c r="D10" s="21">
        <v>24500060</v>
      </c>
      <c r="E10" s="21">
        <v>416</v>
      </c>
      <c r="F10" s="21">
        <v>2794243</v>
      </c>
      <c r="G10" s="21">
        <f t="shared" ref="G10:G35" si="0">C10+E10</f>
        <v>16550</v>
      </c>
      <c r="H10" s="21">
        <f t="shared" ref="H10:H35" si="1">D10+F10</f>
        <v>27294303</v>
      </c>
      <c r="I10" s="21">
        <f>FBiH!I17</f>
        <v>15494</v>
      </c>
      <c r="J10" s="21">
        <f>FBiH!J17</f>
        <v>24751272</v>
      </c>
      <c r="K10" s="21">
        <f>FBiH!K17</f>
        <v>429</v>
      </c>
      <c r="L10" s="21">
        <f>FBiH!L17</f>
        <v>2738801</v>
      </c>
      <c r="M10" s="21">
        <f>I10+K10</f>
        <v>15923</v>
      </c>
      <c r="N10" s="21">
        <f>J10+L10</f>
        <v>27490073</v>
      </c>
      <c r="O10" s="17">
        <f>N10/H10*100</f>
        <v>100.71725590501433</v>
      </c>
    </row>
    <row r="11" spans="1:15" s="1" customFormat="1" ht="16.5" customHeight="1" x14ac:dyDescent="0.2">
      <c r="A11" s="10" t="s">
        <v>35</v>
      </c>
      <c r="B11" s="13" t="s">
        <v>1</v>
      </c>
      <c r="C11" s="21">
        <v>13295</v>
      </c>
      <c r="D11" s="21">
        <v>14280814</v>
      </c>
      <c r="E11" s="21">
        <v>0</v>
      </c>
      <c r="F11" s="21">
        <v>0</v>
      </c>
      <c r="G11" s="21">
        <f t="shared" si="0"/>
        <v>13295</v>
      </c>
      <c r="H11" s="21">
        <f t="shared" si="1"/>
        <v>14280814</v>
      </c>
      <c r="I11" s="21">
        <f>FBiH!I18</f>
        <v>11276</v>
      </c>
      <c r="J11" s="21">
        <f>FBiH!J18</f>
        <v>16523607</v>
      </c>
      <c r="K11" s="21">
        <f>FBiH!K18</f>
        <v>0</v>
      </c>
      <c r="L11" s="21">
        <f>FBiH!L18</f>
        <v>0</v>
      </c>
      <c r="M11" s="21">
        <f>I11+K11</f>
        <v>11276</v>
      </c>
      <c r="N11" s="21">
        <f>J11+L11</f>
        <v>16523607</v>
      </c>
      <c r="O11" s="17">
        <f>N11/H11*100</f>
        <v>115.70493810786976</v>
      </c>
    </row>
    <row r="12" spans="1:15" s="1" customFormat="1" ht="17.100000000000001" customHeight="1" x14ac:dyDescent="0.2">
      <c r="A12" s="10" t="s">
        <v>36</v>
      </c>
      <c r="B12" s="13" t="s">
        <v>2</v>
      </c>
      <c r="C12" s="21">
        <v>3178</v>
      </c>
      <c r="D12" s="21">
        <v>7755355.0099999998</v>
      </c>
      <c r="E12" s="21">
        <v>0</v>
      </c>
      <c r="F12" s="21">
        <v>0</v>
      </c>
      <c r="G12" s="21">
        <f t="shared" si="0"/>
        <v>3178</v>
      </c>
      <c r="H12" s="21">
        <f t="shared" si="1"/>
        <v>7755355.0099999998</v>
      </c>
      <c r="I12" s="21" t="str">
        <f>RS!I17</f>
        <v>-</v>
      </c>
      <c r="J12" s="21" t="str">
        <f>RS!J17</f>
        <v>-</v>
      </c>
      <c r="K12" s="21" t="str">
        <f>RS!K17</f>
        <v>-</v>
      </c>
      <c r="L12" s="21" t="str">
        <f>RS!L17</f>
        <v>-</v>
      </c>
      <c r="M12" s="21" t="s">
        <v>22</v>
      </c>
      <c r="N12" s="21" t="s">
        <v>22</v>
      </c>
      <c r="O12" s="32" t="s">
        <v>22</v>
      </c>
    </row>
    <row r="13" spans="1:15" s="1" customFormat="1" ht="17.100000000000001" customHeight="1" x14ac:dyDescent="0.2">
      <c r="A13" s="10" t="s">
        <v>37</v>
      </c>
      <c r="B13" s="13" t="s">
        <v>23</v>
      </c>
      <c r="C13" s="21">
        <v>2271</v>
      </c>
      <c r="D13" s="21">
        <v>6252485.0099999998</v>
      </c>
      <c r="E13" s="21">
        <v>0</v>
      </c>
      <c r="F13" s="21">
        <v>0</v>
      </c>
      <c r="G13" s="21">
        <f t="shared" si="0"/>
        <v>2271</v>
      </c>
      <c r="H13" s="21">
        <f t="shared" si="1"/>
        <v>6252485.0099999998</v>
      </c>
      <c r="I13" s="21">
        <f>RS!I18</f>
        <v>2019</v>
      </c>
      <c r="J13" s="21">
        <f>RS!J18</f>
        <v>6015892.04</v>
      </c>
      <c r="K13" s="21">
        <f>RS!K18</f>
        <v>0</v>
      </c>
      <c r="L13" s="21">
        <f>RS!L18</f>
        <v>0</v>
      </c>
      <c r="M13" s="21">
        <f>I13+K13</f>
        <v>2019</v>
      </c>
      <c r="N13" s="21">
        <f>J13+L13</f>
        <v>6015892.04</v>
      </c>
      <c r="O13" s="17">
        <f t="shared" ref="O13:O36" si="2">N13/H13*100</f>
        <v>96.216016997696101</v>
      </c>
    </row>
    <row r="14" spans="1:15" s="1" customFormat="1" ht="17.100000000000001" customHeight="1" x14ac:dyDescent="0.2">
      <c r="A14" s="10" t="s">
        <v>38</v>
      </c>
      <c r="B14" s="13" t="s">
        <v>3</v>
      </c>
      <c r="C14" s="21">
        <v>1525</v>
      </c>
      <c r="D14" s="21">
        <v>3870769</v>
      </c>
      <c r="E14" s="21">
        <v>0</v>
      </c>
      <c r="F14" s="21">
        <v>0</v>
      </c>
      <c r="G14" s="21">
        <f t="shared" si="0"/>
        <v>1525</v>
      </c>
      <c r="H14" s="21">
        <f t="shared" si="1"/>
        <v>3870769</v>
      </c>
      <c r="I14" s="21">
        <f>FBiH!I19</f>
        <v>1306</v>
      </c>
      <c r="J14" s="21">
        <f>FBiH!J19</f>
        <v>3170856</v>
      </c>
      <c r="K14" s="21">
        <f>FBiH!K19</f>
        <v>0</v>
      </c>
      <c r="L14" s="21">
        <f>FBiH!L19</f>
        <v>0</v>
      </c>
      <c r="M14" s="21">
        <f>I14+K14</f>
        <v>1306</v>
      </c>
      <c r="N14" s="21">
        <f t="shared" ref="N14:N27" si="3">J14+L14</f>
        <v>3170856</v>
      </c>
      <c r="O14" s="17">
        <f t="shared" si="2"/>
        <v>81.917985805921262</v>
      </c>
    </row>
    <row r="15" spans="1:15" s="1" customFormat="1" ht="17.100000000000001" customHeight="1" x14ac:dyDescent="0.2">
      <c r="A15" s="10" t="s">
        <v>39</v>
      </c>
      <c r="B15" s="13" t="s">
        <v>4</v>
      </c>
      <c r="C15" s="21">
        <v>7650</v>
      </c>
      <c r="D15" s="21">
        <v>15250948</v>
      </c>
      <c r="E15" s="21">
        <v>0</v>
      </c>
      <c r="F15" s="21">
        <v>0</v>
      </c>
      <c r="G15" s="21">
        <f t="shared" si="0"/>
        <v>7650</v>
      </c>
      <c r="H15" s="21">
        <f t="shared" si="1"/>
        <v>15250948</v>
      </c>
      <c r="I15" s="21">
        <f>FBiH!I20</f>
        <v>6884</v>
      </c>
      <c r="J15" s="21">
        <f>FBiH!J20</f>
        <v>14306617</v>
      </c>
      <c r="K15" s="21">
        <f>FBiH!K20</f>
        <v>0</v>
      </c>
      <c r="L15" s="21">
        <f>FBiH!L20</f>
        <v>0</v>
      </c>
      <c r="M15" s="21">
        <f t="shared" ref="M15:M35" si="4">I15+K15</f>
        <v>6884</v>
      </c>
      <c r="N15" s="21">
        <f t="shared" si="3"/>
        <v>14306617</v>
      </c>
      <c r="O15" s="17">
        <f t="shared" si="2"/>
        <v>93.808050489713821</v>
      </c>
    </row>
    <row r="16" spans="1:15" s="1" customFormat="1" ht="17.100000000000001" customHeight="1" x14ac:dyDescent="0.2">
      <c r="A16" s="10" t="s">
        <v>40</v>
      </c>
      <c r="B16" s="13" t="s">
        <v>5</v>
      </c>
      <c r="C16" s="21">
        <v>7864</v>
      </c>
      <c r="D16" s="21">
        <v>17553444</v>
      </c>
      <c r="E16" s="21">
        <v>945</v>
      </c>
      <c r="F16" s="21">
        <v>6845111</v>
      </c>
      <c r="G16" s="21">
        <f t="shared" si="0"/>
        <v>8809</v>
      </c>
      <c r="H16" s="21">
        <f t="shared" si="1"/>
        <v>24398555</v>
      </c>
      <c r="I16" s="21">
        <f>FBiH!I21</f>
        <v>8289</v>
      </c>
      <c r="J16" s="21">
        <f>FBiH!J21</f>
        <v>17899095</v>
      </c>
      <c r="K16" s="21">
        <f>FBiH!K21</f>
        <v>828</v>
      </c>
      <c r="L16" s="21">
        <f>FBiH!L21</f>
        <v>6119000</v>
      </c>
      <c r="M16" s="21">
        <f t="shared" si="4"/>
        <v>9117</v>
      </c>
      <c r="N16" s="21">
        <f t="shared" si="3"/>
        <v>24018095</v>
      </c>
      <c r="O16" s="17">
        <f t="shared" si="2"/>
        <v>98.440645357891071</v>
      </c>
    </row>
    <row r="17" spans="1:15" s="1" customFormat="1" ht="17.100000000000001" customHeight="1" x14ac:dyDescent="0.2">
      <c r="A17" s="10" t="s">
        <v>41</v>
      </c>
      <c r="B17" s="13" t="s">
        <v>24</v>
      </c>
      <c r="C17" s="21">
        <v>3176</v>
      </c>
      <c r="D17" s="21">
        <v>7377561.7300000004</v>
      </c>
      <c r="E17" s="21">
        <v>0</v>
      </c>
      <c r="F17" s="21">
        <v>0</v>
      </c>
      <c r="G17" s="21">
        <f t="shared" si="0"/>
        <v>3176</v>
      </c>
      <c r="H17" s="21">
        <f t="shared" si="1"/>
        <v>7377561.7300000004</v>
      </c>
      <c r="I17" s="21">
        <f>RS!I19</f>
        <v>2802</v>
      </c>
      <c r="J17" s="21">
        <f>RS!J19</f>
        <v>7870305.1899999995</v>
      </c>
      <c r="K17" s="21">
        <f>RS!K19</f>
        <v>0</v>
      </c>
      <c r="L17" s="21">
        <f>RS!L19</f>
        <v>0</v>
      </c>
      <c r="M17" s="21">
        <f t="shared" si="4"/>
        <v>2802</v>
      </c>
      <c r="N17" s="21">
        <f t="shared" si="3"/>
        <v>7870305.1899999995</v>
      </c>
      <c r="O17" s="17">
        <f t="shared" si="2"/>
        <v>106.67894730038401</v>
      </c>
    </row>
    <row r="18" spans="1:15" s="1" customFormat="1" ht="17.100000000000001" customHeight="1" x14ac:dyDescent="0.2">
      <c r="A18" s="10" t="s">
        <v>42</v>
      </c>
      <c r="B18" s="13" t="s">
        <v>6</v>
      </c>
      <c r="C18" s="21">
        <v>4293</v>
      </c>
      <c r="D18" s="21">
        <v>9808577.4199999999</v>
      </c>
      <c r="E18" s="21">
        <v>233</v>
      </c>
      <c r="F18" s="21">
        <v>307360.92000000004</v>
      </c>
      <c r="G18" s="21">
        <f t="shared" si="0"/>
        <v>4526</v>
      </c>
      <c r="H18" s="21">
        <f t="shared" si="1"/>
        <v>10115938.34</v>
      </c>
      <c r="I18" s="21">
        <f>RS!I20</f>
        <v>4150</v>
      </c>
      <c r="J18" s="21">
        <f>RS!J20</f>
        <v>9715702.9399999995</v>
      </c>
      <c r="K18" s="21">
        <f>RS!K20</f>
        <v>26</v>
      </c>
      <c r="L18" s="21">
        <f>RS!L20</f>
        <v>25483.119999999999</v>
      </c>
      <c r="M18" s="21">
        <f t="shared" si="4"/>
        <v>4176</v>
      </c>
      <c r="N18" s="21">
        <f t="shared" si="3"/>
        <v>9741186.0599999987</v>
      </c>
      <c r="O18" s="17">
        <f t="shared" si="2"/>
        <v>96.29542739976803</v>
      </c>
    </row>
    <row r="19" spans="1:15" s="1" customFormat="1" ht="17.100000000000001" customHeight="1" x14ac:dyDescent="0.2">
      <c r="A19" s="10" t="s">
        <v>43</v>
      </c>
      <c r="B19" s="13" t="s">
        <v>7</v>
      </c>
      <c r="C19" s="21">
        <v>12563</v>
      </c>
      <c r="D19" s="21">
        <v>24707836</v>
      </c>
      <c r="E19" s="21">
        <v>0</v>
      </c>
      <c r="F19" s="21">
        <v>0</v>
      </c>
      <c r="G19" s="21">
        <f t="shared" si="0"/>
        <v>12563</v>
      </c>
      <c r="H19" s="21">
        <f t="shared" si="1"/>
        <v>24707836</v>
      </c>
      <c r="I19" s="21">
        <f>FBiH!I22</f>
        <v>12022</v>
      </c>
      <c r="J19" s="21">
        <f>FBiH!J22</f>
        <v>23834589</v>
      </c>
      <c r="K19" s="21">
        <f>FBiH!K22</f>
        <v>0</v>
      </c>
      <c r="L19" s="21">
        <f>FBiH!L22</f>
        <v>0</v>
      </c>
      <c r="M19" s="21">
        <f t="shared" si="4"/>
        <v>12022</v>
      </c>
      <c r="N19" s="21">
        <f t="shared" si="3"/>
        <v>23834589</v>
      </c>
      <c r="O19" s="17">
        <f t="shared" si="2"/>
        <v>96.465708287848443</v>
      </c>
    </row>
    <row r="20" spans="1:15" s="1" customFormat="1" ht="16.5" customHeight="1" x14ac:dyDescent="0.2">
      <c r="A20" s="10" t="s">
        <v>44</v>
      </c>
      <c r="B20" s="13" t="s">
        <v>21</v>
      </c>
      <c r="C20" s="21">
        <v>827</v>
      </c>
      <c r="D20" s="21">
        <v>1971794.8699999999</v>
      </c>
      <c r="E20" s="21">
        <v>0</v>
      </c>
      <c r="F20" s="21">
        <v>0</v>
      </c>
      <c r="G20" s="21">
        <f t="shared" si="0"/>
        <v>827</v>
      </c>
      <c r="H20" s="21">
        <f t="shared" si="1"/>
        <v>1971794.8699999999</v>
      </c>
      <c r="I20" s="21">
        <f>RS!I21</f>
        <v>1057</v>
      </c>
      <c r="J20" s="21">
        <f>RS!J21</f>
        <v>2386215.4299999997</v>
      </c>
      <c r="K20" s="21">
        <f>RS!K21</f>
        <v>0</v>
      </c>
      <c r="L20" s="21">
        <f>RS!L21</f>
        <v>0</v>
      </c>
      <c r="M20" s="21">
        <f t="shared" si="4"/>
        <v>1057</v>
      </c>
      <c r="N20" s="21">
        <f t="shared" si="3"/>
        <v>2386215.4299999997</v>
      </c>
      <c r="O20" s="17">
        <f t="shared" si="2"/>
        <v>121.01742763941768</v>
      </c>
    </row>
    <row r="21" spans="1:15" s="1" customFormat="1" ht="16.5" customHeight="1" x14ac:dyDescent="0.2">
      <c r="A21" s="10" t="s">
        <v>45</v>
      </c>
      <c r="B21" s="13" t="s">
        <v>17</v>
      </c>
      <c r="C21" s="21">
        <v>3</v>
      </c>
      <c r="D21" s="21">
        <v>1688.32</v>
      </c>
      <c r="E21" s="21">
        <v>997</v>
      </c>
      <c r="F21" s="21">
        <v>6559557.4699999997</v>
      </c>
      <c r="G21" s="21">
        <f t="shared" si="0"/>
        <v>1000</v>
      </c>
      <c r="H21" s="21">
        <f t="shared" si="1"/>
        <v>6561245.79</v>
      </c>
      <c r="I21" s="21">
        <f>RS!I22</f>
        <v>1944</v>
      </c>
      <c r="J21" s="21">
        <f>RS!J22</f>
        <v>5262138.3599999994</v>
      </c>
      <c r="K21" s="21">
        <f>RS!K22</f>
        <v>1334</v>
      </c>
      <c r="L21" s="21">
        <f>RS!L22</f>
        <v>7833558.8799999999</v>
      </c>
      <c r="M21" s="21">
        <f t="shared" si="4"/>
        <v>3278</v>
      </c>
      <c r="N21" s="21">
        <f t="shared" si="3"/>
        <v>13095697.239999998</v>
      </c>
      <c r="O21" s="17">
        <f t="shared" si="2"/>
        <v>199.59162724797113</v>
      </c>
    </row>
    <row r="22" spans="1:15" s="1" customFormat="1" ht="16.5" customHeight="1" x14ac:dyDescent="0.2">
      <c r="A22" s="10" t="s">
        <v>46</v>
      </c>
      <c r="B22" s="13" t="s">
        <v>8</v>
      </c>
      <c r="C22" s="21">
        <v>4428</v>
      </c>
      <c r="D22" s="21">
        <v>11118920</v>
      </c>
      <c r="E22" s="21">
        <v>1680</v>
      </c>
      <c r="F22" s="21">
        <v>15063572</v>
      </c>
      <c r="G22" s="21">
        <f t="shared" si="0"/>
        <v>6108</v>
      </c>
      <c r="H22" s="21">
        <f t="shared" si="1"/>
        <v>26182492</v>
      </c>
      <c r="I22" s="21">
        <f>FBiH!I23</f>
        <v>3965</v>
      </c>
      <c r="J22" s="21">
        <f>FBiH!J23</f>
        <v>10206388</v>
      </c>
      <c r="K22" s="21">
        <f>FBiH!K23</f>
        <v>1977</v>
      </c>
      <c r="L22" s="21">
        <f>FBiH!L23</f>
        <v>18101274</v>
      </c>
      <c r="M22" s="21">
        <f t="shared" si="4"/>
        <v>5942</v>
      </c>
      <c r="N22" s="21">
        <f t="shared" si="3"/>
        <v>28307662</v>
      </c>
      <c r="O22" s="17">
        <f t="shared" si="2"/>
        <v>108.11675985616648</v>
      </c>
    </row>
    <row r="23" spans="1:15" s="1" customFormat="1" ht="16.5" customHeight="1" x14ac:dyDescent="0.2">
      <c r="A23" s="10" t="s">
        <v>47</v>
      </c>
      <c r="B23" s="13" t="s">
        <v>18</v>
      </c>
      <c r="C23" s="21">
        <v>389</v>
      </c>
      <c r="D23" s="21">
        <v>1338191.3600000001</v>
      </c>
      <c r="E23" s="21">
        <v>0</v>
      </c>
      <c r="F23" s="21">
        <v>0</v>
      </c>
      <c r="G23" s="21">
        <f t="shared" si="0"/>
        <v>389</v>
      </c>
      <c r="H23" s="21">
        <f t="shared" si="1"/>
        <v>1338191.3600000001</v>
      </c>
      <c r="I23" s="21">
        <f>RS!I23</f>
        <v>430</v>
      </c>
      <c r="J23" s="21">
        <f>RS!J23</f>
        <v>1391400.47</v>
      </c>
      <c r="K23" s="21">
        <f>RS!K23</f>
        <v>0</v>
      </c>
      <c r="L23" s="21">
        <f>RS!L23</f>
        <v>0</v>
      </c>
      <c r="M23" s="21">
        <f t="shared" si="4"/>
        <v>430</v>
      </c>
      <c r="N23" s="21">
        <f t="shared" si="3"/>
        <v>1391400.47</v>
      </c>
      <c r="O23" s="17">
        <f t="shared" si="2"/>
        <v>103.97619590071183</v>
      </c>
    </row>
    <row r="24" spans="1:15" s="1" customFormat="1" ht="17.100000000000001" customHeight="1" x14ac:dyDescent="0.2">
      <c r="A24" s="10" t="s">
        <v>48</v>
      </c>
      <c r="B24" s="13" t="s">
        <v>9</v>
      </c>
      <c r="C24" s="21">
        <v>1919</v>
      </c>
      <c r="D24" s="21">
        <v>4042575.0599999996</v>
      </c>
      <c r="E24" s="21">
        <v>0</v>
      </c>
      <c r="F24" s="21">
        <v>0</v>
      </c>
      <c r="G24" s="21">
        <f t="shared" si="0"/>
        <v>1919</v>
      </c>
      <c r="H24" s="21">
        <f t="shared" si="1"/>
        <v>4042575.0599999996</v>
      </c>
      <c r="I24" s="21">
        <f>RS!I24</f>
        <v>1657</v>
      </c>
      <c r="J24" s="21">
        <f>RS!J24</f>
        <v>4825194.7699999996</v>
      </c>
      <c r="K24" s="21">
        <f>RS!K24</f>
        <v>0</v>
      </c>
      <c r="L24" s="21">
        <f>RS!L24</f>
        <v>0</v>
      </c>
      <c r="M24" s="21">
        <f t="shared" si="4"/>
        <v>1657</v>
      </c>
      <c r="N24" s="21">
        <f t="shared" si="3"/>
        <v>4825194.7699999996</v>
      </c>
      <c r="O24" s="17">
        <f t="shared" si="2"/>
        <v>119.35943546834228</v>
      </c>
    </row>
    <row r="25" spans="1:15" s="1" customFormat="1" ht="17.100000000000001" customHeight="1" x14ac:dyDescent="0.2">
      <c r="A25" s="10" t="s">
        <v>49</v>
      </c>
      <c r="B25" s="13" t="s">
        <v>19</v>
      </c>
      <c r="C25" s="21">
        <v>1742</v>
      </c>
      <c r="D25" s="21">
        <v>4510695.3600000003</v>
      </c>
      <c r="E25" s="21">
        <v>0</v>
      </c>
      <c r="F25" s="21">
        <v>0</v>
      </c>
      <c r="G25" s="21">
        <f t="shared" si="0"/>
        <v>1742</v>
      </c>
      <c r="H25" s="21">
        <f t="shared" si="1"/>
        <v>4510695.3600000003</v>
      </c>
      <c r="I25" s="21">
        <f>RS!I25</f>
        <v>1575</v>
      </c>
      <c r="J25" s="21">
        <f>RS!J25</f>
        <v>5732877.1100000003</v>
      </c>
      <c r="K25" s="21">
        <f>RS!K25</f>
        <v>0</v>
      </c>
      <c r="L25" s="21">
        <f>RS!L25</f>
        <v>0</v>
      </c>
      <c r="M25" s="21">
        <f t="shared" si="4"/>
        <v>1575</v>
      </c>
      <c r="N25" s="21">
        <f t="shared" si="3"/>
        <v>5732877.1100000003</v>
      </c>
      <c r="O25" s="17">
        <f t="shared" si="2"/>
        <v>127.09519602760315</v>
      </c>
    </row>
    <row r="26" spans="1:15" s="1" customFormat="1" ht="17.100000000000001" customHeight="1" x14ac:dyDescent="0.2">
      <c r="A26" s="10" t="s">
        <v>50</v>
      </c>
      <c r="B26" s="13" t="s">
        <v>10</v>
      </c>
      <c r="C26" s="21">
        <v>2853</v>
      </c>
      <c r="D26" s="21">
        <v>6129761.2399999993</v>
      </c>
      <c r="E26" s="21">
        <v>0</v>
      </c>
      <c r="F26" s="21">
        <v>0</v>
      </c>
      <c r="G26" s="21">
        <f t="shared" si="0"/>
        <v>2853</v>
      </c>
      <c r="H26" s="21">
        <f t="shared" si="1"/>
        <v>6129761.2399999993</v>
      </c>
      <c r="I26" s="21">
        <f>RS!I26</f>
        <v>2994</v>
      </c>
      <c r="J26" s="21">
        <f>RS!J26</f>
        <v>6385992.6500000004</v>
      </c>
      <c r="K26" s="21">
        <f>RS!K26</f>
        <v>0</v>
      </c>
      <c r="L26" s="21">
        <f>RS!L26</f>
        <v>0</v>
      </c>
      <c r="M26" s="21">
        <f t="shared" si="4"/>
        <v>2994</v>
      </c>
      <c r="N26" s="21">
        <f t="shared" si="3"/>
        <v>6385992.6500000004</v>
      </c>
      <c r="O26" s="17">
        <f t="shared" si="2"/>
        <v>104.18012056208572</v>
      </c>
    </row>
    <row r="27" spans="1:15" s="1" customFormat="1" ht="17.100000000000001" customHeight="1" x14ac:dyDescent="0.2">
      <c r="A27" s="10" t="s">
        <v>51</v>
      </c>
      <c r="B27" s="13" t="s">
        <v>16</v>
      </c>
      <c r="C27" s="21">
        <v>904</v>
      </c>
      <c r="D27" s="21">
        <v>2690805.05</v>
      </c>
      <c r="E27" s="21">
        <v>0</v>
      </c>
      <c r="F27" s="21">
        <v>0</v>
      </c>
      <c r="G27" s="21">
        <f t="shared" si="0"/>
        <v>904</v>
      </c>
      <c r="H27" s="21">
        <f t="shared" si="1"/>
        <v>2690805.05</v>
      </c>
      <c r="I27" s="21">
        <f>RS!I27</f>
        <v>1205</v>
      </c>
      <c r="J27" s="21">
        <f>RS!J27</f>
        <v>3017593.9499999997</v>
      </c>
      <c r="K27" s="21">
        <f>RS!K27</f>
        <v>0</v>
      </c>
      <c r="L27" s="21">
        <f>RS!L27</f>
        <v>0</v>
      </c>
      <c r="M27" s="21">
        <f t="shared" si="4"/>
        <v>1205</v>
      </c>
      <c r="N27" s="21">
        <f t="shared" si="3"/>
        <v>3017593.9499999997</v>
      </c>
      <c r="O27" s="17">
        <f t="shared" si="2"/>
        <v>112.14465165360083</v>
      </c>
    </row>
    <row r="28" spans="1:15" s="1" customFormat="1" ht="17.100000000000001" customHeight="1" x14ac:dyDescent="0.2">
      <c r="A28" s="10" t="s">
        <v>52</v>
      </c>
      <c r="B28" s="13" t="s">
        <v>26</v>
      </c>
      <c r="C28" s="21">
        <v>332</v>
      </c>
      <c r="D28" s="21">
        <v>592059.38</v>
      </c>
      <c r="E28" s="21">
        <v>0</v>
      </c>
      <c r="F28" s="21">
        <v>0</v>
      </c>
      <c r="G28" s="21">
        <f t="shared" si="0"/>
        <v>332</v>
      </c>
      <c r="H28" s="21">
        <f t="shared" si="1"/>
        <v>592059.38</v>
      </c>
      <c r="I28" s="21">
        <f>RS!I28</f>
        <v>869</v>
      </c>
      <c r="J28" s="21">
        <f>RS!J28</f>
        <v>1706666.33</v>
      </c>
      <c r="K28" s="21">
        <f>RS!K28</f>
        <v>0</v>
      </c>
      <c r="L28" s="21">
        <f>RS!L28</f>
        <v>0</v>
      </c>
      <c r="M28" s="21">
        <f t="shared" si="4"/>
        <v>869</v>
      </c>
      <c r="N28" s="21">
        <f t="shared" ref="N28" si="5">J28+L28</f>
        <v>1706666.33</v>
      </c>
      <c r="O28" s="17">
        <f t="shared" si="2"/>
        <v>288.25931784072066</v>
      </c>
    </row>
    <row r="29" spans="1:15" s="1" customFormat="1" ht="17.100000000000001" customHeight="1" x14ac:dyDescent="0.2">
      <c r="A29" s="10" t="s">
        <v>53</v>
      </c>
      <c r="B29" s="13" t="s">
        <v>14</v>
      </c>
      <c r="C29" s="21">
        <v>12925</v>
      </c>
      <c r="D29" s="21">
        <v>29229977</v>
      </c>
      <c r="E29" s="21">
        <v>673</v>
      </c>
      <c r="F29" s="21">
        <v>2547389</v>
      </c>
      <c r="G29" s="21">
        <f t="shared" si="0"/>
        <v>13598</v>
      </c>
      <c r="H29" s="21">
        <f t="shared" si="1"/>
        <v>31777366</v>
      </c>
      <c r="I29" s="21">
        <f>FBiH!I24</f>
        <v>14208</v>
      </c>
      <c r="J29" s="21">
        <f>FBiH!J24</f>
        <v>31476666</v>
      </c>
      <c r="K29" s="21">
        <f>FBiH!K24</f>
        <v>600</v>
      </c>
      <c r="L29" s="21">
        <f>FBiH!L24</f>
        <v>2463821</v>
      </c>
      <c r="M29" s="21">
        <f t="shared" si="4"/>
        <v>14808</v>
      </c>
      <c r="N29" s="21">
        <f>J29+L29</f>
        <v>33940487</v>
      </c>
      <c r="O29" s="17">
        <f t="shared" si="2"/>
        <v>106.80711233272136</v>
      </c>
    </row>
    <row r="30" spans="1:15" s="1" customFormat="1" ht="17.100000000000001" customHeight="1" x14ac:dyDescent="0.2">
      <c r="A30" s="10" t="s">
        <v>54</v>
      </c>
      <c r="B30" s="13" t="s">
        <v>25</v>
      </c>
      <c r="C30" s="21">
        <v>352</v>
      </c>
      <c r="D30" s="21">
        <v>1190043.42</v>
      </c>
      <c r="E30" s="21">
        <v>0</v>
      </c>
      <c r="F30" s="21">
        <v>0</v>
      </c>
      <c r="G30" s="21">
        <f t="shared" si="0"/>
        <v>352</v>
      </c>
      <c r="H30" s="21">
        <f t="shared" si="1"/>
        <v>1190043.42</v>
      </c>
      <c r="I30" s="21">
        <f>RS!I29</f>
        <v>313</v>
      </c>
      <c r="J30" s="21">
        <f>RS!J29</f>
        <v>970599.05</v>
      </c>
      <c r="K30" s="21">
        <f>RS!K29</f>
        <v>0</v>
      </c>
      <c r="L30" s="21">
        <f>RS!L29</f>
        <v>0</v>
      </c>
      <c r="M30" s="21">
        <f t="shared" si="4"/>
        <v>313</v>
      </c>
      <c r="N30" s="21">
        <f t="shared" ref="N30:N33" si="6">J30+L30</f>
        <v>970599.05</v>
      </c>
      <c r="O30" s="17">
        <f t="shared" si="2"/>
        <v>81.55996946733255</v>
      </c>
    </row>
    <row r="31" spans="1:15" s="1" customFormat="1" ht="17.100000000000001" customHeight="1" x14ac:dyDescent="0.2">
      <c r="A31" s="10" t="s">
        <v>55</v>
      </c>
      <c r="B31" s="13" t="s">
        <v>20</v>
      </c>
      <c r="C31" s="21">
        <v>1850</v>
      </c>
      <c r="D31" s="21">
        <v>3543684.2</v>
      </c>
      <c r="E31" s="21">
        <v>0</v>
      </c>
      <c r="F31" s="21">
        <v>0</v>
      </c>
      <c r="G31" s="21">
        <f t="shared" si="0"/>
        <v>1850</v>
      </c>
      <c r="H31" s="21">
        <f t="shared" si="1"/>
        <v>3543684.2</v>
      </c>
      <c r="I31" s="21">
        <f>RS!I30</f>
        <v>1603</v>
      </c>
      <c r="J31" s="21">
        <f>RS!J30</f>
        <v>3428055.57</v>
      </c>
      <c r="K31" s="21">
        <f>RS!K30</f>
        <v>0</v>
      </c>
      <c r="L31" s="21">
        <f>RS!L30</f>
        <v>0</v>
      </c>
      <c r="M31" s="21">
        <f t="shared" si="4"/>
        <v>1603</v>
      </c>
      <c r="N31" s="21">
        <f t="shared" si="6"/>
        <v>3428055.57</v>
      </c>
      <c r="O31" s="17">
        <f t="shared" si="2"/>
        <v>96.737050383891415</v>
      </c>
    </row>
    <row r="32" spans="1:15" s="1" customFormat="1" ht="14.25" x14ac:dyDescent="0.2">
      <c r="A32" s="10" t="s">
        <v>56</v>
      </c>
      <c r="B32" s="13" t="s">
        <v>11</v>
      </c>
      <c r="C32" s="21">
        <v>8202</v>
      </c>
      <c r="D32" s="21">
        <v>18179024</v>
      </c>
      <c r="E32" s="21">
        <v>3586</v>
      </c>
      <c r="F32" s="21">
        <v>5348670</v>
      </c>
      <c r="G32" s="21">
        <f t="shared" si="0"/>
        <v>11788</v>
      </c>
      <c r="H32" s="21">
        <f t="shared" si="1"/>
        <v>23527694</v>
      </c>
      <c r="I32" s="21">
        <f>FBiH!I25</f>
        <v>7535</v>
      </c>
      <c r="J32" s="21">
        <f>FBiH!J25</f>
        <v>16780589</v>
      </c>
      <c r="K32" s="21">
        <f>FBiH!K25</f>
        <v>3465</v>
      </c>
      <c r="L32" s="21">
        <f>FBiH!L25</f>
        <v>6163307</v>
      </c>
      <c r="M32" s="21">
        <f t="shared" si="4"/>
        <v>11000</v>
      </c>
      <c r="N32" s="21">
        <f t="shared" si="6"/>
        <v>22943896</v>
      </c>
      <c r="O32" s="17">
        <f t="shared" si="2"/>
        <v>97.518677351040012</v>
      </c>
    </row>
    <row r="33" spans="1:15" s="1" customFormat="1" ht="17.100000000000001" customHeight="1" x14ac:dyDescent="0.2">
      <c r="A33" s="10" t="s">
        <v>57</v>
      </c>
      <c r="B33" s="13" t="s">
        <v>12</v>
      </c>
      <c r="C33" s="21">
        <v>11036</v>
      </c>
      <c r="D33" s="21">
        <v>15528817</v>
      </c>
      <c r="E33" s="21">
        <v>1311</v>
      </c>
      <c r="F33" s="21">
        <v>11130494</v>
      </c>
      <c r="G33" s="21">
        <f t="shared" si="0"/>
        <v>12347</v>
      </c>
      <c r="H33" s="21">
        <f t="shared" si="1"/>
        <v>26659311</v>
      </c>
      <c r="I33" s="21">
        <f>FBiH!I26</f>
        <v>9802</v>
      </c>
      <c r="J33" s="21">
        <f>FBiH!J26</f>
        <v>10337924</v>
      </c>
      <c r="K33" s="21">
        <f>FBiH!K26</f>
        <v>2003</v>
      </c>
      <c r="L33" s="21">
        <f>FBiH!L26</f>
        <v>15026388</v>
      </c>
      <c r="M33" s="21">
        <f t="shared" si="4"/>
        <v>11805</v>
      </c>
      <c r="N33" s="21">
        <f t="shared" si="6"/>
        <v>25364312</v>
      </c>
      <c r="O33" s="17">
        <f t="shared" si="2"/>
        <v>95.142413845579128</v>
      </c>
    </row>
    <row r="34" spans="1:15" s="1" customFormat="1" ht="17.100000000000001" customHeight="1" x14ac:dyDescent="0.2">
      <c r="A34" s="10" t="s">
        <v>58</v>
      </c>
      <c r="B34" s="13" t="s">
        <v>15</v>
      </c>
      <c r="C34" s="21">
        <v>173</v>
      </c>
      <c r="D34" s="21">
        <v>263928</v>
      </c>
      <c r="E34" s="21">
        <v>1576</v>
      </c>
      <c r="F34" s="21">
        <v>9806838</v>
      </c>
      <c r="G34" s="21">
        <f t="shared" si="0"/>
        <v>1749</v>
      </c>
      <c r="H34" s="21">
        <f t="shared" si="1"/>
        <v>10070766</v>
      </c>
      <c r="I34" s="21">
        <f>FBiH!I27</f>
        <v>83</v>
      </c>
      <c r="J34" s="21">
        <f>FBiH!J27</f>
        <v>96067</v>
      </c>
      <c r="K34" s="21">
        <f>FBiH!K27</f>
        <v>1558</v>
      </c>
      <c r="L34" s="21">
        <f>FBiH!L27</f>
        <v>11546743</v>
      </c>
      <c r="M34" s="21">
        <f t="shared" si="4"/>
        <v>1641</v>
      </c>
      <c r="N34" s="21">
        <f>J34+L34</f>
        <v>11642810</v>
      </c>
      <c r="O34" s="17">
        <f t="shared" si="2"/>
        <v>115.60997445477335</v>
      </c>
    </row>
    <row r="35" spans="1:15" s="1" customFormat="1" ht="16.5" customHeight="1" x14ac:dyDescent="0.2">
      <c r="A35" s="10" t="s">
        <v>59</v>
      </c>
      <c r="B35" s="13" t="s">
        <v>13</v>
      </c>
      <c r="C35" s="21">
        <v>4326</v>
      </c>
      <c r="D35" s="21">
        <v>8079864.2699999996</v>
      </c>
      <c r="E35" s="21">
        <v>336</v>
      </c>
      <c r="F35" s="21">
        <v>1072919.28</v>
      </c>
      <c r="G35" s="21">
        <f t="shared" si="0"/>
        <v>4662</v>
      </c>
      <c r="H35" s="21">
        <f t="shared" si="1"/>
        <v>9152783.5499999989</v>
      </c>
      <c r="I35" s="21">
        <f>RS!I31</f>
        <v>3981</v>
      </c>
      <c r="J35" s="21">
        <f>RS!J31</f>
        <v>9560772.4000000004</v>
      </c>
      <c r="K35" s="21">
        <f>RS!K31</f>
        <v>455</v>
      </c>
      <c r="L35" s="21">
        <f>RS!L31</f>
        <v>2104364.38</v>
      </c>
      <c r="M35" s="21">
        <f t="shared" si="4"/>
        <v>4436</v>
      </c>
      <c r="N35" s="21">
        <f>J35+L35</f>
        <v>11665136.780000001</v>
      </c>
      <c r="O35" s="17">
        <f t="shared" si="2"/>
        <v>127.44906198508323</v>
      </c>
    </row>
    <row r="36" spans="1:15" s="1" customFormat="1" ht="16.5" customHeight="1" x14ac:dyDescent="0.2">
      <c r="A36" s="23"/>
      <c r="B36" s="24" t="s">
        <v>61</v>
      </c>
      <c r="C36" s="25">
        <f t="shared" ref="C36:M36" si="7">SUM(C10:C35)</f>
        <v>124210</v>
      </c>
      <c r="D36" s="25">
        <f t="shared" si="7"/>
        <v>239769678.70000005</v>
      </c>
      <c r="E36" s="25">
        <f t="shared" si="7"/>
        <v>11753</v>
      </c>
      <c r="F36" s="25">
        <f t="shared" si="7"/>
        <v>61476154.670000002</v>
      </c>
      <c r="G36" s="25">
        <f t="shared" si="7"/>
        <v>135963</v>
      </c>
      <c r="H36" s="25">
        <f t="shared" si="7"/>
        <v>301245833.37000006</v>
      </c>
      <c r="I36" s="25">
        <f t="shared" si="7"/>
        <v>117463</v>
      </c>
      <c r="J36" s="25">
        <f t="shared" si="7"/>
        <v>237653076.26000002</v>
      </c>
      <c r="K36" s="25">
        <f t="shared" si="7"/>
        <v>12675</v>
      </c>
      <c r="L36" s="25">
        <f t="shared" si="7"/>
        <v>72122740.379999995</v>
      </c>
      <c r="M36" s="25">
        <f t="shared" si="7"/>
        <v>130138</v>
      </c>
      <c r="N36" s="25">
        <f>SUM(N10:N35)+1.9</f>
        <v>309775818.53999996</v>
      </c>
      <c r="O36" s="30">
        <f t="shared" si="2"/>
        <v>102.83156951071355</v>
      </c>
    </row>
    <row r="37" spans="1:15" x14ac:dyDescent="0.25">
      <c r="C37" s="31"/>
      <c r="N37" s="29"/>
    </row>
    <row r="42" spans="1:15" x14ac:dyDescent="0.25">
      <c r="B42" s="3"/>
      <c r="C42" s="4"/>
      <c r="E42" s="4"/>
      <c r="I42" s="4"/>
      <c r="K42" s="4"/>
    </row>
    <row r="43" spans="1:15" x14ac:dyDescent="0.25">
      <c r="A43" s="12"/>
      <c r="C43" s="9"/>
      <c r="E43" s="9"/>
      <c r="I43" s="9"/>
      <c r="K43" s="9"/>
    </row>
    <row r="44" spans="1:15" x14ac:dyDescent="0.25">
      <c r="A44" s="14"/>
      <c r="C44" s="9"/>
      <c r="E44" s="9"/>
      <c r="I44" s="9"/>
      <c r="K44" s="9"/>
    </row>
    <row r="45" spans="1:15" x14ac:dyDescent="0.25">
      <c r="A45" s="12"/>
    </row>
  </sheetData>
  <sortState ref="A10:O36">
    <sortCondition ref="B10:B36"/>
  </sortState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&amp;L&amp;G&amp;CStatistics of insurance market&amp;RAnnual report</oddHeader>
    <oddFooter>&amp;CIn this report the data as of 31 December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37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9" customWidth="1"/>
    <col min="2" max="2" width="24.85546875" style="19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9" customWidth="1"/>
    <col min="10" max="10" width="15" style="19" customWidth="1"/>
    <col min="11" max="11" width="10.42578125" style="19" customWidth="1"/>
    <col min="12" max="12" width="15" style="19" customWidth="1"/>
    <col min="13" max="13" width="10.42578125" style="19" customWidth="1"/>
    <col min="14" max="14" width="15" style="19" customWidth="1"/>
    <col min="15" max="15" width="8.140625" style="19" customWidth="1"/>
    <col min="16" max="16384" width="9.140625" style="19"/>
  </cols>
  <sheetData>
    <row r="9" spans="1:15" ht="23.25" x14ac:dyDescent="0.35">
      <c r="A9" s="37" t="s">
        <v>31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6.5" customHeight="1" x14ac:dyDescent="0.4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7"/>
    </row>
    <row r="11" spans="1:15" ht="16.5" customHeight="1" x14ac:dyDescent="0.4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7"/>
    </row>
    <row r="12" spans="1:15" ht="17.45" x14ac:dyDescent="0.35">
      <c r="A12" s="5"/>
    </row>
    <row r="13" spans="1:15" s="1" customFormat="1" ht="15" customHeight="1" thickBot="1" x14ac:dyDescent="0.35">
      <c r="A13" s="8" t="s">
        <v>67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8" t="s">
        <v>32</v>
      </c>
      <c r="B14" s="41" t="s">
        <v>33</v>
      </c>
      <c r="C14" s="44" t="s">
        <v>29</v>
      </c>
      <c r="D14" s="44"/>
      <c r="E14" s="44"/>
      <c r="F14" s="44"/>
      <c r="G14" s="44"/>
      <c r="H14" s="44"/>
      <c r="I14" s="44" t="s">
        <v>28</v>
      </c>
      <c r="J14" s="44"/>
      <c r="K14" s="44"/>
      <c r="L14" s="44"/>
      <c r="M14" s="44"/>
      <c r="N14" s="44"/>
      <c r="O14" s="16" t="s">
        <v>66</v>
      </c>
    </row>
    <row r="15" spans="1:15" s="1" customFormat="1" ht="18" customHeight="1" x14ac:dyDescent="0.2">
      <c r="A15" s="39"/>
      <c r="B15" s="42"/>
      <c r="C15" s="34" t="s">
        <v>62</v>
      </c>
      <c r="D15" s="34"/>
      <c r="E15" s="34" t="s">
        <v>63</v>
      </c>
      <c r="F15" s="34"/>
      <c r="G15" s="34" t="s">
        <v>61</v>
      </c>
      <c r="H15" s="34"/>
      <c r="I15" s="34" t="s">
        <v>62</v>
      </c>
      <c r="J15" s="34"/>
      <c r="K15" s="34" t="s">
        <v>63</v>
      </c>
      <c r="L15" s="34"/>
      <c r="M15" s="34" t="s">
        <v>61</v>
      </c>
      <c r="N15" s="34"/>
      <c r="O15" s="35" t="s">
        <v>27</v>
      </c>
    </row>
    <row r="16" spans="1:15" s="1" customFormat="1" ht="28.5" customHeight="1" thickBot="1" x14ac:dyDescent="0.25">
      <c r="A16" s="40"/>
      <c r="B16" s="43"/>
      <c r="C16" s="6" t="s">
        <v>64</v>
      </c>
      <c r="D16" s="6" t="s">
        <v>65</v>
      </c>
      <c r="E16" s="6" t="s">
        <v>64</v>
      </c>
      <c r="F16" s="6" t="s">
        <v>65</v>
      </c>
      <c r="G16" s="6" t="s">
        <v>64</v>
      </c>
      <c r="H16" s="6" t="s">
        <v>65</v>
      </c>
      <c r="I16" s="6" t="s">
        <v>64</v>
      </c>
      <c r="J16" s="6" t="s">
        <v>65</v>
      </c>
      <c r="K16" s="6" t="s">
        <v>64</v>
      </c>
      <c r="L16" s="6" t="s">
        <v>65</v>
      </c>
      <c r="M16" s="6" t="s">
        <v>64</v>
      </c>
      <c r="N16" s="6" t="s">
        <v>65</v>
      </c>
      <c r="O16" s="36"/>
    </row>
    <row r="17" spans="1:15" s="1" customFormat="1" ht="17.100000000000001" customHeight="1" x14ac:dyDescent="0.2">
      <c r="A17" s="10" t="s">
        <v>34</v>
      </c>
      <c r="B17" s="13" t="s">
        <v>0</v>
      </c>
      <c r="C17" s="28">
        <v>16134</v>
      </c>
      <c r="D17" s="28">
        <v>24500060</v>
      </c>
      <c r="E17" s="21">
        <v>416</v>
      </c>
      <c r="F17" s="21">
        <v>2794243</v>
      </c>
      <c r="G17" s="21">
        <f t="shared" ref="G17:G27" si="0">C17+E17</f>
        <v>16550</v>
      </c>
      <c r="H17" s="21">
        <f t="shared" ref="H17:H27" si="1">D17+F17</f>
        <v>27294303</v>
      </c>
      <c r="I17" s="21">
        <v>15494</v>
      </c>
      <c r="J17" s="21">
        <v>24751272</v>
      </c>
      <c r="K17" s="21">
        <v>429</v>
      </c>
      <c r="L17" s="21">
        <v>2738801</v>
      </c>
      <c r="M17" s="21">
        <f t="shared" ref="M17:M27" si="2">I17+K17</f>
        <v>15923</v>
      </c>
      <c r="N17" s="21">
        <f t="shared" ref="N17:N27" si="3">J17+L17</f>
        <v>27490073</v>
      </c>
      <c r="O17" s="17">
        <f t="shared" ref="O17:O28" si="4">N17/H17*100</f>
        <v>100.71725590501433</v>
      </c>
    </row>
    <row r="18" spans="1:15" s="1" customFormat="1" ht="16.5" customHeight="1" x14ac:dyDescent="0.2">
      <c r="A18" s="10" t="s">
        <v>35</v>
      </c>
      <c r="B18" s="13" t="s">
        <v>1</v>
      </c>
      <c r="C18" s="28">
        <v>13295</v>
      </c>
      <c r="D18" s="28">
        <v>14280814</v>
      </c>
      <c r="E18" s="21">
        <v>0</v>
      </c>
      <c r="F18" s="21">
        <v>0</v>
      </c>
      <c r="G18" s="21">
        <f t="shared" si="0"/>
        <v>13295</v>
      </c>
      <c r="H18" s="21">
        <f t="shared" si="1"/>
        <v>14280814</v>
      </c>
      <c r="I18" s="21">
        <v>11276</v>
      </c>
      <c r="J18" s="21">
        <v>16523607</v>
      </c>
      <c r="K18" s="21">
        <v>0</v>
      </c>
      <c r="L18" s="21">
        <v>0</v>
      </c>
      <c r="M18" s="21">
        <f t="shared" si="2"/>
        <v>11276</v>
      </c>
      <c r="N18" s="21">
        <f t="shared" si="3"/>
        <v>16523607</v>
      </c>
      <c r="O18" s="17">
        <f t="shared" si="4"/>
        <v>115.70493810786976</v>
      </c>
    </row>
    <row r="19" spans="1:15" s="1" customFormat="1" ht="17.100000000000001" customHeight="1" x14ac:dyDescent="0.2">
      <c r="A19" s="10" t="s">
        <v>36</v>
      </c>
      <c r="B19" s="13" t="s">
        <v>3</v>
      </c>
      <c r="C19" s="28">
        <v>1525</v>
      </c>
      <c r="D19" s="28">
        <v>3870769</v>
      </c>
      <c r="E19" s="21">
        <v>0</v>
      </c>
      <c r="F19" s="21">
        <v>0</v>
      </c>
      <c r="G19" s="21">
        <f t="shared" si="0"/>
        <v>1525</v>
      </c>
      <c r="H19" s="21">
        <f t="shared" si="1"/>
        <v>3870769</v>
      </c>
      <c r="I19" s="21">
        <v>1306</v>
      </c>
      <c r="J19" s="21">
        <v>3170856</v>
      </c>
      <c r="K19" s="21">
        <v>0</v>
      </c>
      <c r="L19" s="21">
        <v>0</v>
      </c>
      <c r="M19" s="21">
        <f t="shared" si="2"/>
        <v>1306</v>
      </c>
      <c r="N19" s="21">
        <f t="shared" si="3"/>
        <v>3170856</v>
      </c>
      <c r="O19" s="17">
        <f t="shared" si="4"/>
        <v>81.917985805921262</v>
      </c>
    </row>
    <row r="20" spans="1:15" s="1" customFormat="1" ht="17.100000000000001" customHeight="1" x14ac:dyDescent="0.2">
      <c r="A20" s="10" t="s">
        <v>37</v>
      </c>
      <c r="B20" s="13" t="s">
        <v>4</v>
      </c>
      <c r="C20" s="28">
        <v>7650</v>
      </c>
      <c r="D20" s="28">
        <v>15250948</v>
      </c>
      <c r="E20" s="21">
        <v>0</v>
      </c>
      <c r="F20" s="21">
        <v>0</v>
      </c>
      <c r="G20" s="21">
        <f t="shared" si="0"/>
        <v>7650</v>
      </c>
      <c r="H20" s="21">
        <f t="shared" si="1"/>
        <v>15250948</v>
      </c>
      <c r="I20" s="21">
        <v>6884</v>
      </c>
      <c r="J20" s="21">
        <v>14306617</v>
      </c>
      <c r="K20" s="21">
        <v>0</v>
      </c>
      <c r="L20" s="21">
        <v>0</v>
      </c>
      <c r="M20" s="21">
        <f t="shared" si="2"/>
        <v>6884</v>
      </c>
      <c r="N20" s="21">
        <f t="shared" si="3"/>
        <v>14306617</v>
      </c>
      <c r="O20" s="17">
        <f t="shared" si="4"/>
        <v>93.808050489713821</v>
      </c>
    </row>
    <row r="21" spans="1:15" s="1" customFormat="1" ht="16.5" customHeight="1" x14ac:dyDescent="0.2">
      <c r="A21" s="10" t="s">
        <v>38</v>
      </c>
      <c r="B21" s="13" t="s">
        <v>5</v>
      </c>
      <c r="C21" s="28">
        <v>7864</v>
      </c>
      <c r="D21" s="28">
        <v>17553444</v>
      </c>
      <c r="E21" s="21">
        <v>945</v>
      </c>
      <c r="F21" s="21">
        <v>6845111</v>
      </c>
      <c r="G21" s="21">
        <f t="shared" si="0"/>
        <v>8809</v>
      </c>
      <c r="H21" s="21">
        <f t="shared" si="1"/>
        <v>24398555</v>
      </c>
      <c r="I21" s="21">
        <v>8289</v>
      </c>
      <c r="J21" s="21">
        <v>17899095</v>
      </c>
      <c r="K21" s="21">
        <v>828</v>
      </c>
      <c r="L21" s="21">
        <v>6119000</v>
      </c>
      <c r="M21" s="21">
        <f t="shared" si="2"/>
        <v>9117</v>
      </c>
      <c r="N21" s="21">
        <f t="shared" si="3"/>
        <v>24018095</v>
      </c>
      <c r="O21" s="17">
        <f t="shared" si="4"/>
        <v>98.440645357891071</v>
      </c>
    </row>
    <row r="22" spans="1:15" s="1" customFormat="1" ht="17.100000000000001" customHeight="1" x14ac:dyDescent="0.2">
      <c r="A22" s="10" t="s">
        <v>39</v>
      </c>
      <c r="B22" s="13" t="s">
        <v>7</v>
      </c>
      <c r="C22" s="28">
        <v>12563</v>
      </c>
      <c r="D22" s="28">
        <v>24707836</v>
      </c>
      <c r="E22" s="21">
        <v>0</v>
      </c>
      <c r="F22" s="21">
        <v>0</v>
      </c>
      <c r="G22" s="21">
        <f t="shared" si="0"/>
        <v>12563</v>
      </c>
      <c r="H22" s="21">
        <f t="shared" si="1"/>
        <v>24707836</v>
      </c>
      <c r="I22" s="21">
        <v>12022</v>
      </c>
      <c r="J22" s="21">
        <v>23834589</v>
      </c>
      <c r="K22" s="21">
        <v>0</v>
      </c>
      <c r="L22" s="21">
        <v>0</v>
      </c>
      <c r="M22" s="21">
        <f t="shared" si="2"/>
        <v>12022</v>
      </c>
      <c r="N22" s="21">
        <f t="shared" si="3"/>
        <v>23834589</v>
      </c>
      <c r="O22" s="17">
        <f t="shared" si="4"/>
        <v>96.465708287848443</v>
      </c>
    </row>
    <row r="23" spans="1:15" s="1" customFormat="1" ht="16.5" customHeight="1" x14ac:dyDescent="0.2">
      <c r="A23" s="10" t="s">
        <v>40</v>
      </c>
      <c r="B23" s="13" t="s">
        <v>8</v>
      </c>
      <c r="C23" s="28">
        <v>4428</v>
      </c>
      <c r="D23" s="28">
        <v>11118920</v>
      </c>
      <c r="E23" s="21">
        <v>1680</v>
      </c>
      <c r="F23" s="21">
        <v>15063572</v>
      </c>
      <c r="G23" s="21">
        <f t="shared" si="0"/>
        <v>6108</v>
      </c>
      <c r="H23" s="21">
        <f t="shared" si="1"/>
        <v>26182492</v>
      </c>
      <c r="I23" s="21">
        <v>3965</v>
      </c>
      <c r="J23" s="21">
        <v>10206388</v>
      </c>
      <c r="K23" s="21">
        <v>1977</v>
      </c>
      <c r="L23" s="21">
        <v>18101274</v>
      </c>
      <c r="M23" s="21">
        <f t="shared" si="2"/>
        <v>5942</v>
      </c>
      <c r="N23" s="21">
        <f t="shared" si="3"/>
        <v>28307662</v>
      </c>
      <c r="O23" s="17">
        <f t="shared" si="4"/>
        <v>108.11675985616648</v>
      </c>
    </row>
    <row r="24" spans="1:15" s="1" customFormat="1" ht="17.100000000000001" customHeight="1" x14ac:dyDescent="0.2">
      <c r="A24" s="10" t="s">
        <v>41</v>
      </c>
      <c r="B24" s="13" t="s">
        <v>14</v>
      </c>
      <c r="C24" s="28">
        <v>12925</v>
      </c>
      <c r="D24" s="28">
        <v>29229977</v>
      </c>
      <c r="E24" s="21">
        <v>673</v>
      </c>
      <c r="F24" s="21">
        <v>2547389</v>
      </c>
      <c r="G24" s="21">
        <f t="shared" si="0"/>
        <v>13598</v>
      </c>
      <c r="H24" s="21">
        <f t="shared" si="1"/>
        <v>31777366</v>
      </c>
      <c r="I24" s="21">
        <v>14208</v>
      </c>
      <c r="J24" s="21">
        <v>31476666</v>
      </c>
      <c r="K24" s="21">
        <v>600</v>
      </c>
      <c r="L24" s="21">
        <v>2463821</v>
      </c>
      <c r="M24" s="21">
        <f t="shared" si="2"/>
        <v>14808</v>
      </c>
      <c r="N24" s="21">
        <f t="shared" si="3"/>
        <v>33940487</v>
      </c>
      <c r="O24" s="17">
        <f t="shared" si="4"/>
        <v>106.80711233272136</v>
      </c>
    </row>
    <row r="25" spans="1:15" s="1" customFormat="1" ht="17.100000000000001" customHeight="1" x14ac:dyDescent="0.2">
      <c r="A25" s="10" t="s">
        <v>42</v>
      </c>
      <c r="B25" s="13" t="s">
        <v>11</v>
      </c>
      <c r="C25" s="28">
        <v>8202</v>
      </c>
      <c r="D25" s="28">
        <v>18179024</v>
      </c>
      <c r="E25" s="21">
        <v>3586</v>
      </c>
      <c r="F25" s="21">
        <v>5348670</v>
      </c>
      <c r="G25" s="21">
        <f t="shared" si="0"/>
        <v>11788</v>
      </c>
      <c r="H25" s="21">
        <f t="shared" si="1"/>
        <v>23527694</v>
      </c>
      <c r="I25" s="21">
        <v>7535</v>
      </c>
      <c r="J25" s="21">
        <v>16780589</v>
      </c>
      <c r="K25" s="21">
        <v>3465</v>
      </c>
      <c r="L25" s="21">
        <v>6163307</v>
      </c>
      <c r="M25" s="21">
        <f t="shared" si="2"/>
        <v>11000</v>
      </c>
      <c r="N25" s="21">
        <f t="shared" si="3"/>
        <v>22943896</v>
      </c>
      <c r="O25" s="17">
        <f t="shared" si="4"/>
        <v>97.518677351040012</v>
      </c>
    </row>
    <row r="26" spans="1:15" s="1" customFormat="1" ht="17.100000000000001" customHeight="1" x14ac:dyDescent="0.2">
      <c r="A26" s="10" t="s">
        <v>43</v>
      </c>
      <c r="B26" s="13" t="s">
        <v>12</v>
      </c>
      <c r="C26" s="28">
        <v>11036</v>
      </c>
      <c r="D26" s="28">
        <v>15528817</v>
      </c>
      <c r="E26" s="21">
        <v>1311</v>
      </c>
      <c r="F26" s="21">
        <v>11130494</v>
      </c>
      <c r="G26" s="21">
        <f t="shared" si="0"/>
        <v>12347</v>
      </c>
      <c r="H26" s="21">
        <f t="shared" si="1"/>
        <v>26659311</v>
      </c>
      <c r="I26" s="21">
        <v>9802</v>
      </c>
      <c r="J26" s="21">
        <v>10337924</v>
      </c>
      <c r="K26" s="21">
        <v>2003</v>
      </c>
      <c r="L26" s="21">
        <v>15026388</v>
      </c>
      <c r="M26" s="21">
        <f t="shared" si="2"/>
        <v>11805</v>
      </c>
      <c r="N26" s="21">
        <f t="shared" si="3"/>
        <v>25364312</v>
      </c>
      <c r="O26" s="17">
        <f t="shared" si="4"/>
        <v>95.142413845579128</v>
      </c>
    </row>
    <row r="27" spans="1:15" s="1" customFormat="1" ht="17.100000000000001" customHeight="1" x14ac:dyDescent="0.2">
      <c r="A27" s="10" t="s">
        <v>44</v>
      </c>
      <c r="B27" s="13" t="s">
        <v>15</v>
      </c>
      <c r="C27" s="28">
        <v>173</v>
      </c>
      <c r="D27" s="28">
        <v>263928</v>
      </c>
      <c r="E27" s="21">
        <v>1576</v>
      </c>
      <c r="F27" s="21">
        <v>9806838</v>
      </c>
      <c r="G27" s="21">
        <f t="shared" si="0"/>
        <v>1749</v>
      </c>
      <c r="H27" s="21">
        <f t="shared" si="1"/>
        <v>10070766</v>
      </c>
      <c r="I27" s="1">
        <v>83</v>
      </c>
      <c r="J27" s="21">
        <v>96067</v>
      </c>
      <c r="K27" s="21">
        <v>1558</v>
      </c>
      <c r="L27" s="21">
        <v>11546743</v>
      </c>
      <c r="M27" s="21">
        <f t="shared" si="2"/>
        <v>1641</v>
      </c>
      <c r="N27" s="21">
        <f t="shared" si="3"/>
        <v>11642810</v>
      </c>
      <c r="O27" s="17">
        <f t="shared" si="4"/>
        <v>115.60997445477335</v>
      </c>
    </row>
    <row r="28" spans="1:15" s="1" customFormat="1" ht="17.100000000000001" customHeight="1" x14ac:dyDescent="0.2">
      <c r="A28" s="23"/>
      <c r="B28" s="26" t="s">
        <v>61</v>
      </c>
      <c r="C28" s="25">
        <f t="shared" ref="C28:N28" si="5">SUM(C17:C27)</f>
        <v>95795</v>
      </c>
      <c r="D28" s="25">
        <f t="shared" si="5"/>
        <v>174484537</v>
      </c>
      <c r="E28" s="25">
        <f t="shared" si="5"/>
        <v>10187</v>
      </c>
      <c r="F28" s="25">
        <f t="shared" si="5"/>
        <v>53536317</v>
      </c>
      <c r="G28" s="25">
        <f t="shared" si="5"/>
        <v>105982</v>
      </c>
      <c r="H28" s="25">
        <f t="shared" si="5"/>
        <v>228020854</v>
      </c>
      <c r="I28" s="25">
        <f t="shared" si="5"/>
        <v>90864</v>
      </c>
      <c r="J28" s="25">
        <f t="shared" si="5"/>
        <v>169383670</v>
      </c>
      <c r="K28" s="25">
        <f t="shared" si="5"/>
        <v>10860</v>
      </c>
      <c r="L28" s="25">
        <f t="shared" si="5"/>
        <v>62159334</v>
      </c>
      <c r="M28" s="25">
        <f t="shared" si="5"/>
        <v>101724</v>
      </c>
      <c r="N28" s="25">
        <f t="shared" si="5"/>
        <v>231543004</v>
      </c>
      <c r="O28" s="30">
        <f t="shared" si="4"/>
        <v>101.54466134926415</v>
      </c>
    </row>
    <row r="30" spans="1:15" ht="14.45" x14ac:dyDescent="0.3">
      <c r="B30" s="3"/>
      <c r="C30" s="4"/>
      <c r="E30" s="4"/>
      <c r="I30" s="4"/>
      <c r="K30" s="4"/>
    </row>
    <row r="31" spans="1:15" x14ac:dyDescent="0.25">
      <c r="A31" s="33" t="s">
        <v>69</v>
      </c>
      <c r="C31" s="9"/>
      <c r="E31" s="9"/>
      <c r="I31" s="9"/>
      <c r="K31" s="9"/>
    </row>
    <row r="32" spans="1:15" x14ac:dyDescent="0.25">
      <c r="C32" s="9"/>
      <c r="E32" s="9"/>
      <c r="I32" s="9"/>
      <c r="K32" s="9"/>
    </row>
    <row r="33" spans="1:1" x14ac:dyDescent="0.25">
      <c r="A33" s="33" t="s">
        <v>71</v>
      </c>
    </row>
    <row r="35" spans="1:1" ht="14.45" x14ac:dyDescent="0.3">
      <c r="A35" s="12"/>
    </row>
    <row r="37" spans="1:1" ht="14.45" x14ac:dyDescent="0.3">
      <c r="A37" s="12"/>
    </row>
  </sheetData>
  <sortState ref="A17:O27">
    <sortCondition ref="B17:B27"/>
  </sortState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&amp;L&amp;G&amp;CStatistics of insurance market&amp;RAnnual report</oddHeader>
    <oddFooter>&amp;CIn this report the data as of 31 December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61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1" customWidth="1"/>
    <col min="2" max="2" width="25.5703125" style="11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1" customWidth="1"/>
    <col min="10" max="10" width="15" style="11" customWidth="1"/>
    <col min="11" max="11" width="10.42578125" style="11" customWidth="1"/>
    <col min="12" max="12" width="15" style="11" customWidth="1"/>
    <col min="13" max="13" width="10.42578125" style="19" customWidth="1"/>
    <col min="14" max="14" width="13.42578125" style="19" customWidth="1"/>
    <col min="15" max="15" width="8.140625" style="11" customWidth="1"/>
    <col min="16" max="16384" width="9.140625" style="11"/>
  </cols>
  <sheetData>
    <row r="9" spans="1:15" ht="23.25" x14ac:dyDescent="0.35">
      <c r="A9" s="37" t="s">
        <v>31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6.5" customHeight="1" x14ac:dyDescent="0.45">
      <c r="A10" s="15"/>
      <c r="B10" s="15"/>
      <c r="C10" s="18"/>
      <c r="D10" s="18"/>
      <c r="E10" s="18"/>
      <c r="F10" s="18"/>
      <c r="G10" s="18"/>
      <c r="H10" s="18"/>
      <c r="I10" s="15"/>
      <c r="J10" s="15"/>
      <c r="K10" s="15"/>
      <c r="L10" s="15"/>
      <c r="M10" s="18"/>
      <c r="N10" s="18"/>
      <c r="O10" s="7"/>
    </row>
    <row r="11" spans="1:15" ht="16.5" customHeight="1" x14ac:dyDescent="0.45">
      <c r="A11" s="15"/>
      <c r="B11" s="15"/>
      <c r="C11" s="18"/>
      <c r="D11" s="18"/>
      <c r="E11" s="18"/>
      <c r="F11" s="18"/>
      <c r="G11" s="18"/>
      <c r="H11" s="18"/>
      <c r="I11" s="15"/>
      <c r="J11" s="15"/>
      <c r="K11" s="15"/>
      <c r="L11" s="15"/>
      <c r="M11" s="18"/>
      <c r="N11" s="18"/>
      <c r="O11" s="7"/>
    </row>
    <row r="12" spans="1:15" ht="17.45" x14ac:dyDescent="0.35">
      <c r="A12" s="5"/>
    </row>
    <row r="13" spans="1:15" s="1" customFormat="1" ht="15" customHeight="1" thickBot="1" x14ac:dyDescent="0.35">
      <c r="A13" s="8" t="s">
        <v>68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8" t="s">
        <v>32</v>
      </c>
      <c r="B14" s="41" t="s">
        <v>33</v>
      </c>
      <c r="C14" s="44" t="s">
        <v>29</v>
      </c>
      <c r="D14" s="44"/>
      <c r="E14" s="44"/>
      <c r="F14" s="44"/>
      <c r="G14" s="44"/>
      <c r="H14" s="44"/>
      <c r="I14" s="44" t="s">
        <v>28</v>
      </c>
      <c r="J14" s="44"/>
      <c r="K14" s="44"/>
      <c r="L14" s="44"/>
      <c r="M14" s="44"/>
      <c r="N14" s="44"/>
      <c r="O14" s="16" t="s">
        <v>66</v>
      </c>
    </row>
    <row r="15" spans="1:15" s="1" customFormat="1" ht="18" customHeight="1" x14ac:dyDescent="0.2">
      <c r="A15" s="39"/>
      <c r="B15" s="42"/>
      <c r="C15" s="34" t="s">
        <v>62</v>
      </c>
      <c r="D15" s="34"/>
      <c r="E15" s="34" t="s">
        <v>63</v>
      </c>
      <c r="F15" s="34"/>
      <c r="G15" s="34" t="s">
        <v>61</v>
      </c>
      <c r="H15" s="34"/>
      <c r="I15" s="34" t="s">
        <v>62</v>
      </c>
      <c r="J15" s="34"/>
      <c r="K15" s="34" t="s">
        <v>63</v>
      </c>
      <c r="L15" s="34"/>
      <c r="M15" s="34" t="s">
        <v>61</v>
      </c>
      <c r="N15" s="34"/>
      <c r="O15" s="35" t="s">
        <v>27</v>
      </c>
    </row>
    <row r="16" spans="1:15" s="1" customFormat="1" ht="28.5" customHeight="1" thickBot="1" x14ac:dyDescent="0.25">
      <c r="A16" s="40"/>
      <c r="B16" s="43"/>
      <c r="C16" s="6" t="s">
        <v>64</v>
      </c>
      <c r="D16" s="6" t="s">
        <v>65</v>
      </c>
      <c r="E16" s="6" t="s">
        <v>64</v>
      </c>
      <c r="F16" s="6" t="s">
        <v>65</v>
      </c>
      <c r="G16" s="6" t="s">
        <v>64</v>
      </c>
      <c r="H16" s="6" t="s">
        <v>65</v>
      </c>
      <c r="I16" s="6" t="s">
        <v>64</v>
      </c>
      <c r="J16" s="6" t="s">
        <v>65</v>
      </c>
      <c r="K16" s="6" t="s">
        <v>64</v>
      </c>
      <c r="L16" s="6" t="s">
        <v>65</v>
      </c>
      <c r="M16" s="6" t="s">
        <v>64</v>
      </c>
      <c r="N16" s="6" t="s">
        <v>65</v>
      </c>
      <c r="O16" s="36"/>
    </row>
    <row r="17" spans="1:15" s="1" customFormat="1" ht="17.100000000000001" customHeight="1" x14ac:dyDescent="0.2">
      <c r="A17" s="10" t="s">
        <v>34</v>
      </c>
      <c r="B17" s="13" t="s">
        <v>30</v>
      </c>
      <c r="C17" s="21">
        <v>3178</v>
      </c>
      <c r="D17" s="21">
        <v>7755355.0099999998</v>
      </c>
      <c r="E17" s="21">
        <v>0</v>
      </c>
      <c r="F17" s="21">
        <v>0</v>
      </c>
      <c r="G17" s="21">
        <f t="shared" ref="G17:G31" si="0">C17+E17</f>
        <v>3178</v>
      </c>
      <c r="H17" s="21">
        <f t="shared" ref="H17:H31" si="1">D17+F17</f>
        <v>7755355.0099999998</v>
      </c>
      <c r="I17" s="21" t="s">
        <v>22</v>
      </c>
      <c r="J17" s="21" t="s">
        <v>22</v>
      </c>
      <c r="K17" s="21" t="s">
        <v>22</v>
      </c>
      <c r="L17" s="21" t="s">
        <v>22</v>
      </c>
      <c r="M17" s="21" t="s">
        <v>22</v>
      </c>
      <c r="N17" s="21" t="s">
        <v>22</v>
      </c>
      <c r="O17" s="22" t="s">
        <v>22</v>
      </c>
    </row>
    <row r="18" spans="1:15" s="1" customFormat="1" ht="17.100000000000001" customHeight="1" x14ac:dyDescent="0.2">
      <c r="A18" s="10" t="s">
        <v>35</v>
      </c>
      <c r="B18" s="13" t="s">
        <v>23</v>
      </c>
      <c r="C18" s="21">
        <v>2271</v>
      </c>
      <c r="D18" s="21">
        <v>6252485.0099999998</v>
      </c>
      <c r="E18" s="21">
        <v>0</v>
      </c>
      <c r="F18" s="21">
        <v>0</v>
      </c>
      <c r="G18" s="21">
        <f t="shared" si="0"/>
        <v>2271</v>
      </c>
      <c r="H18" s="21">
        <f t="shared" si="1"/>
        <v>6252485.0099999998</v>
      </c>
      <c r="I18" s="21">
        <v>2019</v>
      </c>
      <c r="J18" s="21">
        <v>6015892.04</v>
      </c>
      <c r="K18" s="21">
        <v>0</v>
      </c>
      <c r="L18" s="21">
        <v>0</v>
      </c>
      <c r="M18" s="21">
        <f t="shared" ref="M18:M31" si="2">I18+K18</f>
        <v>2019</v>
      </c>
      <c r="N18" s="21">
        <f>J18+L18</f>
        <v>6015892.04</v>
      </c>
      <c r="O18" s="17">
        <f t="shared" ref="O18:O31" si="3">N18/H18*100</f>
        <v>96.216016997696101</v>
      </c>
    </row>
    <row r="19" spans="1:15" s="1" customFormat="1" ht="16.5" customHeight="1" x14ac:dyDescent="0.2">
      <c r="A19" s="10" t="s">
        <v>36</v>
      </c>
      <c r="B19" s="13" t="s">
        <v>24</v>
      </c>
      <c r="C19" s="21">
        <v>3176</v>
      </c>
      <c r="D19" s="21">
        <v>7377561.7300000004</v>
      </c>
      <c r="E19" s="21">
        <v>0</v>
      </c>
      <c r="F19" s="21">
        <v>0</v>
      </c>
      <c r="G19" s="21">
        <f t="shared" si="0"/>
        <v>3176</v>
      </c>
      <c r="H19" s="21">
        <f t="shared" si="1"/>
        <v>7377561.7300000004</v>
      </c>
      <c r="I19" s="21">
        <v>2802</v>
      </c>
      <c r="J19" s="21">
        <v>7870305.1899999995</v>
      </c>
      <c r="K19" s="21">
        <v>0</v>
      </c>
      <c r="L19" s="21">
        <v>0</v>
      </c>
      <c r="M19" s="21">
        <f t="shared" si="2"/>
        <v>2802</v>
      </c>
      <c r="N19" s="21">
        <f>J19+L19</f>
        <v>7870305.1899999995</v>
      </c>
      <c r="O19" s="17">
        <f t="shared" si="3"/>
        <v>106.67894730038401</v>
      </c>
    </row>
    <row r="20" spans="1:15" s="1" customFormat="1" ht="17.100000000000001" customHeight="1" x14ac:dyDescent="0.2">
      <c r="A20" s="10" t="s">
        <v>37</v>
      </c>
      <c r="B20" s="13" t="s">
        <v>6</v>
      </c>
      <c r="C20" s="21">
        <v>4293</v>
      </c>
      <c r="D20" s="21">
        <v>9808577.4199999999</v>
      </c>
      <c r="E20" s="21">
        <v>233</v>
      </c>
      <c r="F20" s="21">
        <v>307360.92000000004</v>
      </c>
      <c r="G20" s="21">
        <f t="shared" si="0"/>
        <v>4526</v>
      </c>
      <c r="H20" s="21">
        <f t="shared" si="1"/>
        <v>10115938.34</v>
      </c>
      <c r="I20" s="21">
        <v>4150</v>
      </c>
      <c r="J20" s="21">
        <v>9715702.9399999995</v>
      </c>
      <c r="K20" s="21">
        <v>26</v>
      </c>
      <c r="L20" s="21">
        <v>25483.119999999999</v>
      </c>
      <c r="M20" s="21">
        <f t="shared" si="2"/>
        <v>4176</v>
      </c>
      <c r="N20" s="21">
        <f>J20+L20+0</f>
        <v>9741186.0599999987</v>
      </c>
      <c r="O20" s="17">
        <f t="shared" si="3"/>
        <v>96.29542739976803</v>
      </c>
    </row>
    <row r="21" spans="1:15" s="1" customFormat="1" ht="17.100000000000001" customHeight="1" x14ac:dyDescent="0.2">
      <c r="A21" s="10" t="s">
        <v>38</v>
      </c>
      <c r="B21" s="13" t="s">
        <v>21</v>
      </c>
      <c r="C21" s="21">
        <v>827</v>
      </c>
      <c r="D21" s="21">
        <v>1971794.8699999999</v>
      </c>
      <c r="E21" s="21">
        <v>0</v>
      </c>
      <c r="F21" s="21">
        <v>0</v>
      </c>
      <c r="G21" s="21">
        <f t="shared" si="0"/>
        <v>827</v>
      </c>
      <c r="H21" s="21">
        <f t="shared" si="1"/>
        <v>1971794.8699999999</v>
      </c>
      <c r="I21" s="21">
        <v>1057</v>
      </c>
      <c r="J21" s="21">
        <v>2386215.4299999997</v>
      </c>
      <c r="K21" s="21">
        <v>0</v>
      </c>
      <c r="L21" s="21">
        <v>0</v>
      </c>
      <c r="M21" s="21">
        <f t="shared" si="2"/>
        <v>1057</v>
      </c>
      <c r="N21" s="21">
        <f t="shared" ref="N21:N31" si="4">J21+L21</f>
        <v>2386215.4299999997</v>
      </c>
      <c r="O21" s="17">
        <f t="shared" si="3"/>
        <v>121.01742763941768</v>
      </c>
    </row>
    <row r="22" spans="1:15" s="1" customFormat="1" ht="17.100000000000001" customHeight="1" x14ac:dyDescent="0.2">
      <c r="A22" s="10" t="s">
        <v>39</v>
      </c>
      <c r="B22" s="13" t="s">
        <v>17</v>
      </c>
      <c r="C22" s="21">
        <v>3</v>
      </c>
      <c r="D22" s="21">
        <v>1688.32</v>
      </c>
      <c r="E22" s="21">
        <v>997</v>
      </c>
      <c r="F22" s="21">
        <v>6559557.4699999997</v>
      </c>
      <c r="G22" s="21">
        <f t="shared" si="0"/>
        <v>1000</v>
      </c>
      <c r="H22" s="21">
        <f t="shared" si="1"/>
        <v>6561245.79</v>
      </c>
      <c r="I22" s="21">
        <v>1944</v>
      </c>
      <c r="J22" s="21">
        <v>5262138.3599999994</v>
      </c>
      <c r="K22" s="21">
        <v>1334</v>
      </c>
      <c r="L22" s="21">
        <v>7833558.8799999999</v>
      </c>
      <c r="M22" s="21">
        <f t="shared" si="2"/>
        <v>3278</v>
      </c>
      <c r="N22" s="21">
        <f t="shared" si="4"/>
        <v>13095697.239999998</v>
      </c>
      <c r="O22" s="17">
        <f t="shared" si="3"/>
        <v>199.59162724797113</v>
      </c>
    </row>
    <row r="23" spans="1:15" s="1" customFormat="1" ht="16.5" customHeight="1" x14ac:dyDescent="0.2">
      <c r="A23" s="10" t="s">
        <v>40</v>
      </c>
      <c r="B23" s="13" t="s">
        <v>18</v>
      </c>
      <c r="C23" s="21">
        <v>389</v>
      </c>
      <c r="D23" s="21">
        <v>1338191.3600000001</v>
      </c>
      <c r="E23" s="21">
        <v>0</v>
      </c>
      <c r="F23" s="21">
        <v>0</v>
      </c>
      <c r="G23" s="21">
        <f t="shared" si="0"/>
        <v>389</v>
      </c>
      <c r="H23" s="21">
        <f t="shared" si="1"/>
        <v>1338191.3600000001</v>
      </c>
      <c r="I23" s="21">
        <v>430</v>
      </c>
      <c r="J23" s="21">
        <v>1391400.47</v>
      </c>
      <c r="K23" s="21">
        <v>0</v>
      </c>
      <c r="L23" s="21">
        <v>0</v>
      </c>
      <c r="M23" s="21">
        <f t="shared" si="2"/>
        <v>430</v>
      </c>
      <c r="N23" s="21">
        <f t="shared" si="4"/>
        <v>1391400.47</v>
      </c>
      <c r="O23" s="17">
        <f t="shared" si="3"/>
        <v>103.97619590071183</v>
      </c>
    </row>
    <row r="24" spans="1:15" s="1" customFormat="1" ht="17.100000000000001" customHeight="1" x14ac:dyDescent="0.2">
      <c r="A24" s="10" t="s">
        <v>41</v>
      </c>
      <c r="B24" s="13" t="s">
        <v>9</v>
      </c>
      <c r="C24" s="21">
        <v>1919</v>
      </c>
      <c r="D24" s="21">
        <v>4042575.0599999996</v>
      </c>
      <c r="E24" s="21">
        <v>0</v>
      </c>
      <c r="F24" s="21">
        <v>0</v>
      </c>
      <c r="G24" s="21">
        <f t="shared" si="0"/>
        <v>1919</v>
      </c>
      <c r="H24" s="21">
        <f t="shared" si="1"/>
        <v>4042575.0599999996</v>
      </c>
      <c r="I24" s="21">
        <v>1657</v>
      </c>
      <c r="J24" s="21">
        <v>4825194.7699999996</v>
      </c>
      <c r="K24" s="21">
        <v>0</v>
      </c>
      <c r="L24" s="21">
        <v>0</v>
      </c>
      <c r="M24" s="21">
        <f t="shared" si="2"/>
        <v>1657</v>
      </c>
      <c r="N24" s="21">
        <f t="shared" si="4"/>
        <v>4825194.7699999996</v>
      </c>
      <c r="O24" s="17">
        <f t="shared" si="3"/>
        <v>119.35943546834228</v>
      </c>
    </row>
    <row r="25" spans="1:15" s="1" customFormat="1" ht="16.5" customHeight="1" x14ac:dyDescent="0.2">
      <c r="A25" s="10" t="s">
        <v>42</v>
      </c>
      <c r="B25" s="13" t="s">
        <v>19</v>
      </c>
      <c r="C25" s="21">
        <v>1742</v>
      </c>
      <c r="D25" s="21">
        <v>4510695.3600000003</v>
      </c>
      <c r="E25" s="21">
        <v>0</v>
      </c>
      <c r="F25" s="21">
        <v>0</v>
      </c>
      <c r="G25" s="21">
        <f t="shared" si="0"/>
        <v>1742</v>
      </c>
      <c r="H25" s="21">
        <f t="shared" si="1"/>
        <v>4510695.3600000003</v>
      </c>
      <c r="I25" s="21">
        <v>1575</v>
      </c>
      <c r="J25" s="21">
        <v>5732877.1100000003</v>
      </c>
      <c r="K25" s="21">
        <v>0</v>
      </c>
      <c r="L25" s="21">
        <v>0</v>
      </c>
      <c r="M25" s="21">
        <f t="shared" si="2"/>
        <v>1575</v>
      </c>
      <c r="N25" s="21">
        <f t="shared" si="4"/>
        <v>5732877.1100000003</v>
      </c>
      <c r="O25" s="17">
        <f t="shared" si="3"/>
        <v>127.09519602760315</v>
      </c>
    </row>
    <row r="26" spans="1:15" s="1" customFormat="1" ht="17.100000000000001" customHeight="1" x14ac:dyDescent="0.2">
      <c r="A26" s="10" t="s">
        <v>43</v>
      </c>
      <c r="B26" s="13" t="s">
        <v>10</v>
      </c>
      <c r="C26" s="21">
        <v>2853</v>
      </c>
      <c r="D26" s="21">
        <v>6129761.2399999993</v>
      </c>
      <c r="E26" s="21">
        <v>0</v>
      </c>
      <c r="F26" s="21">
        <v>0</v>
      </c>
      <c r="G26" s="21">
        <f t="shared" si="0"/>
        <v>2853</v>
      </c>
      <c r="H26" s="21">
        <f t="shared" si="1"/>
        <v>6129761.2399999993</v>
      </c>
      <c r="I26" s="21">
        <v>2994</v>
      </c>
      <c r="J26" s="21">
        <v>6385992.6500000004</v>
      </c>
      <c r="K26" s="21">
        <v>0</v>
      </c>
      <c r="L26" s="21">
        <v>0</v>
      </c>
      <c r="M26" s="21">
        <f t="shared" si="2"/>
        <v>2994</v>
      </c>
      <c r="N26" s="21">
        <f t="shared" si="4"/>
        <v>6385992.6500000004</v>
      </c>
      <c r="O26" s="17">
        <f t="shared" si="3"/>
        <v>104.18012056208572</v>
      </c>
    </row>
    <row r="27" spans="1:15" s="1" customFormat="1" ht="16.5" customHeight="1" x14ac:dyDescent="0.2">
      <c r="A27" s="10" t="s">
        <v>44</v>
      </c>
      <c r="B27" s="13" t="s">
        <v>16</v>
      </c>
      <c r="C27" s="21">
        <v>904</v>
      </c>
      <c r="D27" s="21">
        <v>2690805.05</v>
      </c>
      <c r="E27" s="21">
        <v>0</v>
      </c>
      <c r="F27" s="21">
        <v>0</v>
      </c>
      <c r="G27" s="21">
        <f t="shared" si="0"/>
        <v>904</v>
      </c>
      <c r="H27" s="21">
        <f t="shared" si="1"/>
        <v>2690805.05</v>
      </c>
      <c r="I27" s="21">
        <v>1205</v>
      </c>
      <c r="J27" s="21">
        <v>3017593.9499999997</v>
      </c>
      <c r="K27" s="21">
        <v>0</v>
      </c>
      <c r="L27" s="21">
        <v>0</v>
      </c>
      <c r="M27" s="21">
        <f t="shared" si="2"/>
        <v>1205</v>
      </c>
      <c r="N27" s="21">
        <f t="shared" si="4"/>
        <v>3017593.9499999997</v>
      </c>
      <c r="O27" s="17">
        <f t="shared" si="3"/>
        <v>112.14465165360083</v>
      </c>
    </row>
    <row r="28" spans="1:15" s="1" customFormat="1" ht="17.100000000000001" customHeight="1" x14ac:dyDescent="0.2">
      <c r="A28" s="10" t="s">
        <v>45</v>
      </c>
      <c r="B28" s="13" t="s">
        <v>26</v>
      </c>
      <c r="C28" s="21">
        <v>332</v>
      </c>
      <c r="D28" s="21">
        <v>592059.38</v>
      </c>
      <c r="E28" s="21">
        <v>0</v>
      </c>
      <c r="F28" s="21">
        <v>0</v>
      </c>
      <c r="G28" s="21">
        <f t="shared" si="0"/>
        <v>332</v>
      </c>
      <c r="H28" s="21">
        <f t="shared" si="1"/>
        <v>592059.38</v>
      </c>
      <c r="I28" s="21">
        <v>869</v>
      </c>
      <c r="J28" s="21">
        <v>1706666.33</v>
      </c>
      <c r="K28" s="21">
        <v>0</v>
      </c>
      <c r="L28" s="21">
        <v>0</v>
      </c>
      <c r="M28" s="21">
        <f t="shared" si="2"/>
        <v>869</v>
      </c>
      <c r="N28" s="21">
        <f t="shared" si="4"/>
        <v>1706666.33</v>
      </c>
      <c r="O28" s="17">
        <f t="shared" si="3"/>
        <v>288.25931784072066</v>
      </c>
    </row>
    <row r="29" spans="1:15" s="1" customFormat="1" ht="16.5" customHeight="1" x14ac:dyDescent="0.2">
      <c r="A29" s="10" t="s">
        <v>46</v>
      </c>
      <c r="B29" s="13" t="s">
        <v>25</v>
      </c>
      <c r="C29" s="21">
        <v>352</v>
      </c>
      <c r="D29" s="21">
        <v>1190043.42</v>
      </c>
      <c r="E29" s="21">
        <v>0</v>
      </c>
      <c r="F29" s="21">
        <v>0</v>
      </c>
      <c r="G29" s="21">
        <f t="shared" si="0"/>
        <v>352</v>
      </c>
      <c r="H29" s="21">
        <f t="shared" si="1"/>
        <v>1190043.42</v>
      </c>
      <c r="I29" s="21">
        <v>313</v>
      </c>
      <c r="J29" s="21">
        <v>970599.05</v>
      </c>
      <c r="K29" s="21">
        <v>0</v>
      </c>
      <c r="L29" s="21">
        <v>0</v>
      </c>
      <c r="M29" s="21">
        <f t="shared" si="2"/>
        <v>313</v>
      </c>
      <c r="N29" s="21">
        <f t="shared" si="4"/>
        <v>970599.05</v>
      </c>
      <c r="O29" s="17">
        <f t="shared" si="3"/>
        <v>81.55996946733255</v>
      </c>
    </row>
    <row r="30" spans="1:15" s="1" customFormat="1" ht="17.100000000000001" customHeight="1" x14ac:dyDescent="0.2">
      <c r="A30" s="10" t="s">
        <v>47</v>
      </c>
      <c r="B30" s="13" t="s">
        <v>20</v>
      </c>
      <c r="C30" s="21">
        <v>1850</v>
      </c>
      <c r="D30" s="21">
        <v>3543684.2</v>
      </c>
      <c r="E30" s="21">
        <v>0</v>
      </c>
      <c r="F30" s="21">
        <v>0</v>
      </c>
      <c r="G30" s="21">
        <f t="shared" si="0"/>
        <v>1850</v>
      </c>
      <c r="H30" s="21">
        <f t="shared" si="1"/>
        <v>3543684.2</v>
      </c>
      <c r="I30" s="21">
        <v>1603</v>
      </c>
      <c r="J30" s="21">
        <v>3428055.57</v>
      </c>
      <c r="K30" s="21">
        <v>0</v>
      </c>
      <c r="L30" s="21">
        <v>0</v>
      </c>
      <c r="M30" s="21">
        <f t="shared" si="2"/>
        <v>1603</v>
      </c>
      <c r="N30" s="21">
        <f t="shared" si="4"/>
        <v>3428055.57</v>
      </c>
      <c r="O30" s="17">
        <f t="shared" si="3"/>
        <v>96.737050383891415</v>
      </c>
    </row>
    <row r="31" spans="1:15" s="1" customFormat="1" ht="17.100000000000001" customHeight="1" x14ac:dyDescent="0.2">
      <c r="A31" s="10" t="s">
        <v>48</v>
      </c>
      <c r="B31" s="13" t="s">
        <v>13</v>
      </c>
      <c r="C31" s="21">
        <v>4326</v>
      </c>
      <c r="D31" s="21">
        <v>8079864.2699999996</v>
      </c>
      <c r="E31" s="21">
        <v>336</v>
      </c>
      <c r="F31" s="21">
        <v>1072919.28</v>
      </c>
      <c r="G31" s="21">
        <f t="shared" si="0"/>
        <v>4662</v>
      </c>
      <c r="H31" s="21">
        <f t="shared" si="1"/>
        <v>9152783.5499999989</v>
      </c>
      <c r="I31" s="21">
        <v>3981</v>
      </c>
      <c r="J31" s="21">
        <v>9560772.4000000004</v>
      </c>
      <c r="K31" s="21">
        <v>455</v>
      </c>
      <c r="L31" s="21">
        <v>2104364.38</v>
      </c>
      <c r="M31" s="21">
        <f t="shared" si="2"/>
        <v>4436</v>
      </c>
      <c r="N31" s="21">
        <f t="shared" si="4"/>
        <v>11665136.780000001</v>
      </c>
      <c r="O31" s="17">
        <f t="shared" si="3"/>
        <v>127.44906198508323</v>
      </c>
    </row>
    <row r="32" spans="1:15" s="1" customFormat="1" ht="17.100000000000001" customHeight="1" x14ac:dyDescent="0.2">
      <c r="A32" s="23"/>
      <c r="B32" s="27" t="s">
        <v>61</v>
      </c>
      <c r="C32" s="25">
        <f t="shared" ref="C32:K32" si="5">SUM(C17:C31)</f>
        <v>28415</v>
      </c>
      <c r="D32" s="25">
        <f t="shared" si="5"/>
        <v>65285141.700000018</v>
      </c>
      <c r="E32" s="25">
        <f t="shared" si="5"/>
        <v>1566</v>
      </c>
      <c r="F32" s="25">
        <f t="shared" si="5"/>
        <v>7939837.6699999999</v>
      </c>
      <c r="G32" s="25">
        <f>SUM(G17:G31)</f>
        <v>29981</v>
      </c>
      <c r="H32" s="25">
        <f t="shared" si="5"/>
        <v>73224979.370000005</v>
      </c>
      <c r="I32" s="25">
        <f>SUM(I17:I31)</f>
        <v>26599</v>
      </c>
      <c r="J32" s="25">
        <f>SUM(J17:J31)</f>
        <v>68269406.260000005</v>
      </c>
      <c r="K32" s="25">
        <f t="shared" si="5"/>
        <v>1815</v>
      </c>
      <c r="L32" s="25">
        <f>SUM(L17:L31)</f>
        <v>9963406.379999999</v>
      </c>
      <c r="M32" s="25">
        <f>SUM(M17:M31)</f>
        <v>28414</v>
      </c>
      <c r="N32" s="25">
        <f>SUM(N17:N31)</f>
        <v>78232812.639999986</v>
      </c>
      <c r="O32" s="30">
        <f t="shared" ref="O32" si="6">N32/H32*100</f>
        <v>106.83896849556733</v>
      </c>
    </row>
    <row r="33" spans="1:14" x14ac:dyDescent="0.25">
      <c r="C33" s="31"/>
      <c r="L33" s="31"/>
    </row>
    <row r="34" spans="1:14" ht="14.45" x14ac:dyDescent="0.3">
      <c r="B34" s="3"/>
      <c r="C34" s="4"/>
      <c r="E34" s="4"/>
      <c r="I34" s="4"/>
      <c r="K34" s="4"/>
    </row>
    <row r="35" spans="1:14" x14ac:dyDescent="0.25">
      <c r="A35" s="33" t="s">
        <v>69</v>
      </c>
      <c r="B35" s="19"/>
      <c r="C35" s="9"/>
      <c r="E35" s="9"/>
      <c r="I35" s="9"/>
      <c r="K35" s="9"/>
    </row>
    <row r="36" spans="1:14" s="19" customFormat="1" x14ac:dyDescent="0.25">
      <c r="C36" s="9"/>
      <c r="E36" s="9"/>
      <c r="I36" s="9"/>
      <c r="K36" s="9"/>
    </row>
    <row r="37" spans="1:14" x14ac:dyDescent="0.25">
      <c r="A37" s="33" t="s">
        <v>71</v>
      </c>
      <c r="B37" s="19"/>
      <c r="C37" s="9"/>
      <c r="E37" s="9"/>
      <c r="I37" s="9"/>
      <c r="K37" s="9"/>
    </row>
    <row r="38" spans="1:14" s="19" customFormat="1" x14ac:dyDescent="0.25">
      <c r="A38" s="12"/>
      <c r="C38" s="9"/>
      <c r="E38" s="9"/>
      <c r="I38" s="9"/>
      <c r="K38" s="9"/>
    </row>
    <row r="39" spans="1:14" x14ac:dyDescent="0.25">
      <c r="A39" s="12" t="s">
        <v>70</v>
      </c>
    </row>
    <row r="40" spans="1:14" ht="14.45" x14ac:dyDescent="0.3">
      <c r="A40" s="12"/>
    </row>
    <row r="47" spans="1:14" x14ac:dyDescent="0.25">
      <c r="C47" s="11"/>
      <c r="D47" s="11"/>
      <c r="G47" s="11"/>
      <c r="H47" s="11"/>
      <c r="M47" s="11"/>
      <c r="N47" s="11"/>
    </row>
    <row r="48" spans="1:14" x14ac:dyDescent="0.25">
      <c r="C48" s="11"/>
      <c r="D48" s="11"/>
      <c r="G48" s="11"/>
      <c r="H48" s="11"/>
      <c r="M48" s="11"/>
      <c r="N48" s="11"/>
    </row>
    <row r="49" spans="3:14" x14ac:dyDescent="0.25">
      <c r="C49" s="11"/>
      <c r="D49" s="11"/>
      <c r="G49" s="11"/>
      <c r="H49" s="11"/>
      <c r="M49" s="11"/>
      <c r="N49" s="11"/>
    </row>
    <row r="50" spans="3:14" x14ac:dyDescent="0.25">
      <c r="C50" s="11"/>
      <c r="D50" s="11"/>
      <c r="G50" s="11"/>
      <c r="H50" s="11"/>
      <c r="M50" s="11"/>
      <c r="N50" s="11"/>
    </row>
    <row r="51" spans="3:14" x14ac:dyDescent="0.25">
      <c r="C51" s="11"/>
      <c r="D51" s="11"/>
      <c r="G51" s="11"/>
      <c r="H51" s="11"/>
      <c r="M51" s="11"/>
      <c r="N51" s="11"/>
    </row>
    <row r="52" spans="3:14" x14ac:dyDescent="0.25">
      <c r="C52" s="11"/>
      <c r="D52" s="11"/>
      <c r="G52" s="11"/>
      <c r="H52" s="11"/>
      <c r="M52" s="11"/>
      <c r="N52" s="11"/>
    </row>
    <row r="53" spans="3:14" x14ac:dyDescent="0.25">
      <c r="C53" s="11"/>
      <c r="D53" s="11"/>
      <c r="G53" s="11"/>
      <c r="H53" s="11"/>
      <c r="M53" s="11"/>
      <c r="N53" s="11"/>
    </row>
    <row r="54" spans="3:14" x14ac:dyDescent="0.25">
      <c r="C54" s="11"/>
      <c r="D54" s="11"/>
      <c r="G54" s="11"/>
      <c r="H54" s="11"/>
      <c r="M54" s="11"/>
      <c r="N54" s="11"/>
    </row>
    <row r="55" spans="3:14" x14ac:dyDescent="0.25">
      <c r="C55" s="11"/>
      <c r="D55" s="11"/>
      <c r="G55" s="11"/>
      <c r="H55" s="11"/>
      <c r="M55" s="11"/>
      <c r="N55" s="11"/>
    </row>
    <row r="56" spans="3:14" x14ac:dyDescent="0.25">
      <c r="C56" s="11"/>
      <c r="D56" s="11"/>
      <c r="G56" s="11"/>
      <c r="H56" s="11"/>
      <c r="M56" s="11"/>
      <c r="N56" s="11"/>
    </row>
    <row r="57" spans="3:14" x14ac:dyDescent="0.25">
      <c r="C57" s="11"/>
      <c r="D57" s="11"/>
      <c r="G57" s="11"/>
      <c r="H57" s="11"/>
      <c r="M57" s="11"/>
      <c r="N57" s="11"/>
    </row>
    <row r="58" spans="3:14" x14ac:dyDescent="0.25">
      <c r="C58" s="11"/>
      <c r="D58" s="11"/>
      <c r="G58" s="11"/>
      <c r="H58" s="11"/>
      <c r="M58" s="11"/>
      <c r="N58" s="11"/>
    </row>
    <row r="59" spans="3:14" x14ac:dyDescent="0.25">
      <c r="C59" s="11"/>
      <c r="D59" s="11"/>
      <c r="G59" s="11"/>
      <c r="H59" s="11"/>
      <c r="M59" s="11"/>
      <c r="N59" s="11"/>
    </row>
    <row r="60" spans="3:14" x14ac:dyDescent="0.25">
      <c r="C60" s="11"/>
      <c r="D60" s="11"/>
      <c r="G60" s="11"/>
      <c r="H60" s="11"/>
      <c r="M60" s="11"/>
      <c r="N60" s="11"/>
    </row>
    <row r="61" spans="3:14" x14ac:dyDescent="0.25">
      <c r="C61" s="11"/>
      <c r="D61" s="11"/>
      <c r="G61" s="11"/>
      <c r="H61" s="11"/>
      <c r="M61" s="11"/>
      <c r="N61" s="11"/>
    </row>
  </sheetData>
  <sortState ref="A17:O31">
    <sortCondition ref="B17:B31"/>
  </sortState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&amp;L&amp;G&amp;CStatistics of insurance market&amp;RAnnual report</oddHeader>
    <oddFooter>&amp;CIn this report the data as of 31 December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2021-02-02T12:25:33Z</cp:lastPrinted>
  <dcterms:created xsi:type="dcterms:W3CDTF">2018-01-08T12:56:16Z</dcterms:created>
  <dcterms:modified xsi:type="dcterms:W3CDTF">2021-08-10T09:32:44Z</dcterms:modified>
</cp:coreProperties>
</file>