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05" yWindow="-105" windowWidth="19440" windowHeight="12570"/>
  </bookViews>
  <sheets>
    <sheet name="BiH" sheetId="27" r:id="rId1"/>
    <sheet name="FBiH" sheetId="21" r:id="rId2"/>
    <sheet name="RS" sheetId="26" r:id="rId3"/>
  </sheets>
  <calcPr calcId="145621"/>
</workbook>
</file>

<file path=xl/calcChain.xml><?xml version="1.0" encoding="utf-8"?>
<calcChain xmlns="http://schemas.openxmlformats.org/spreadsheetml/2006/main">
  <c r="E35" i="27" l="1"/>
  <c r="E34" i="27"/>
  <c r="E29" i="27"/>
  <c r="E34" i="21" l="1"/>
  <c r="E29" i="21"/>
  <c r="E35" i="21" s="1"/>
  <c r="G12" i="21" l="1"/>
  <c r="G13" i="21"/>
  <c r="G16" i="21"/>
  <c r="G17" i="21"/>
  <c r="G18" i="21"/>
  <c r="G19" i="21"/>
  <c r="G20" i="21"/>
  <c r="G23" i="21"/>
  <c r="G24" i="21"/>
  <c r="G25" i="21"/>
  <c r="G26" i="21"/>
  <c r="G28" i="21"/>
  <c r="G25" i="26" l="1"/>
  <c r="E34" i="26" l="1"/>
  <c r="C34" i="26" l="1"/>
  <c r="C29" i="26"/>
  <c r="C34" i="21"/>
  <c r="C29" i="21"/>
  <c r="C35" i="21" s="1"/>
  <c r="C35" i="26" l="1"/>
  <c r="G30" i="26"/>
  <c r="G31" i="26"/>
  <c r="G32" i="26"/>
  <c r="E33" i="27" l="1"/>
  <c r="E32" i="27"/>
  <c r="E31" i="27"/>
  <c r="E30" i="27"/>
  <c r="C31" i="27"/>
  <c r="C32" i="27"/>
  <c r="C33" i="27"/>
  <c r="C30" i="27"/>
  <c r="E28" i="27"/>
  <c r="E27" i="27"/>
  <c r="E26" i="27"/>
  <c r="E25" i="27"/>
  <c r="E24" i="27"/>
  <c r="E23" i="27"/>
  <c r="E22" i="27"/>
  <c r="E21" i="27"/>
  <c r="E20" i="27"/>
  <c r="E19" i="27"/>
  <c r="E18" i="27"/>
  <c r="E17" i="27"/>
  <c r="E16" i="27"/>
  <c r="E15" i="27"/>
  <c r="E14" i="27"/>
  <c r="E13" i="27"/>
  <c r="E12" i="27"/>
  <c r="E11" i="27"/>
  <c r="C12" i="27"/>
  <c r="C13" i="27"/>
  <c r="C14" i="27"/>
  <c r="C15" i="27"/>
  <c r="C16" i="27"/>
  <c r="C17" i="27"/>
  <c r="C18" i="27"/>
  <c r="C19" i="27"/>
  <c r="G19" i="27" s="1"/>
  <c r="C20" i="27"/>
  <c r="G20" i="27" s="1"/>
  <c r="C21" i="27"/>
  <c r="C22" i="27"/>
  <c r="C23" i="27"/>
  <c r="G23" i="27" s="1"/>
  <c r="C24" i="27"/>
  <c r="G24" i="27" s="1"/>
  <c r="C25" i="27"/>
  <c r="G25" i="27" s="1"/>
  <c r="C26" i="27"/>
  <c r="C27" i="27"/>
  <c r="C28" i="27"/>
  <c r="G28" i="27" s="1"/>
  <c r="C11" i="27"/>
  <c r="G11" i="27" s="1"/>
  <c r="E29" i="26"/>
  <c r="G28" i="26"/>
  <c r="G26" i="26"/>
  <c r="G24" i="26"/>
  <c r="G23" i="26"/>
  <c r="G20" i="26"/>
  <c r="G19" i="26"/>
  <c r="G18" i="26"/>
  <c r="G17" i="26"/>
  <c r="G13" i="26"/>
  <c r="G12" i="26"/>
  <c r="G11" i="26"/>
  <c r="G32" i="21"/>
  <c r="G31" i="21"/>
  <c r="G30" i="21"/>
  <c r="G11" i="21"/>
  <c r="G31" i="27" l="1"/>
  <c r="G13" i="27"/>
  <c r="G26" i="27"/>
  <c r="G18" i="27"/>
  <c r="G17" i="27"/>
  <c r="G12" i="27"/>
  <c r="G16" i="27"/>
  <c r="C34" i="27"/>
  <c r="G32" i="27"/>
  <c r="G30" i="27"/>
  <c r="C29" i="27"/>
  <c r="C35" i="27" s="1"/>
  <c r="D20" i="26"/>
  <c r="E35" i="26"/>
  <c r="G34" i="26"/>
  <c r="G29" i="26"/>
  <c r="F33" i="26" l="1"/>
  <c r="G35" i="26"/>
  <c r="F33" i="27"/>
  <c r="D32" i="27"/>
  <c r="G34" i="27"/>
  <c r="G29" i="27"/>
  <c r="D23" i="26"/>
  <c r="D15" i="26"/>
  <c r="D31" i="26"/>
  <c r="D33" i="26"/>
  <c r="D32" i="26"/>
  <c r="D28" i="26"/>
  <c r="D11" i="26"/>
  <c r="D19" i="26"/>
  <c r="D27" i="26"/>
  <c r="D16" i="26"/>
  <c r="D24" i="26"/>
  <c r="D12" i="26"/>
  <c r="D13" i="26"/>
  <c r="D17" i="26"/>
  <c r="D21" i="26"/>
  <c r="D25" i="26"/>
  <c r="D14" i="26"/>
  <c r="D18" i="26"/>
  <c r="D22" i="26"/>
  <c r="D26" i="26"/>
  <c r="D30" i="26"/>
  <c r="F20" i="26"/>
  <c r="F13" i="26"/>
  <c r="F12" i="26"/>
  <c r="F28" i="26"/>
  <c r="F21" i="26"/>
  <c r="F16" i="26"/>
  <c r="F24" i="26"/>
  <c r="F32" i="26"/>
  <c r="F17" i="26"/>
  <c r="F25" i="26"/>
  <c r="F14" i="26"/>
  <c r="F18" i="26"/>
  <c r="F22" i="26"/>
  <c r="F26" i="26"/>
  <c r="F30" i="26"/>
  <c r="F11" i="26"/>
  <c r="F15" i="26"/>
  <c r="F19" i="26"/>
  <c r="F23" i="26"/>
  <c r="F31" i="26"/>
  <c r="F27" i="26"/>
  <c r="F12" i="27" l="1"/>
  <c r="F19" i="27"/>
  <c r="F25" i="27"/>
  <c r="F26" i="27"/>
  <c r="F24" i="27"/>
  <c r="F27" i="27"/>
  <c r="F11" i="27"/>
  <c r="F18" i="27"/>
  <c r="F17" i="27"/>
  <c r="F13" i="27"/>
  <c r="F23" i="27"/>
  <c r="F15" i="27"/>
  <c r="F30" i="27"/>
  <c r="F22" i="27"/>
  <c r="F14" i="27"/>
  <c r="F21" i="27"/>
  <c r="F32" i="27"/>
  <c r="F16" i="27"/>
  <c r="F20" i="27"/>
  <c r="F28" i="27"/>
  <c r="F31" i="27"/>
  <c r="F34" i="27" s="1"/>
  <c r="D30" i="27"/>
  <c r="D28" i="27"/>
  <c r="D21" i="27"/>
  <c r="D33" i="27"/>
  <c r="D16" i="27"/>
  <c r="D19" i="27"/>
  <c r="D24" i="27"/>
  <c r="D31" i="27"/>
  <c r="D13" i="27"/>
  <c r="D15" i="27"/>
  <c r="D26" i="27"/>
  <c r="D14" i="27"/>
  <c r="G35" i="27"/>
  <c r="D20" i="27"/>
  <c r="D12" i="27"/>
  <c r="D25" i="27"/>
  <c r="D17" i="27"/>
  <c r="D23" i="27"/>
  <c r="D18" i="27"/>
  <c r="D11" i="27"/>
  <c r="D27" i="27"/>
  <c r="D22" i="27"/>
  <c r="D29" i="26"/>
  <c r="D34" i="26"/>
  <c r="F34" i="26"/>
  <c r="F29" i="26"/>
  <c r="F29" i="27" l="1"/>
  <c r="F35" i="27" s="1"/>
  <c r="D34" i="27"/>
  <c r="D29" i="27"/>
  <c r="D35" i="26"/>
  <c r="F35" i="26"/>
  <c r="D35" i="27" l="1"/>
  <c r="D32" i="21" l="1"/>
  <c r="D33" i="21"/>
  <c r="D14" i="21"/>
  <c r="D22" i="21"/>
  <c r="D31" i="21"/>
  <c r="D18" i="21"/>
  <c r="D26" i="21"/>
  <c r="D11" i="21"/>
  <c r="D12" i="21"/>
  <c r="D16" i="21"/>
  <c r="D20" i="21"/>
  <c r="D24" i="21"/>
  <c r="D28" i="21"/>
  <c r="D13" i="21"/>
  <c r="D15" i="21"/>
  <c r="D19" i="21"/>
  <c r="D17" i="21"/>
  <c r="D21" i="21"/>
  <c r="D23" i="21"/>
  <c r="D25" i="21"/>
  <c r="D27" i="21"/>
  <c r="D30" i="21"/>
  <c r="D29" i="21" l="1"/>
  <c r="D34" i="21"/>
  <c r="D35" i="21" l="1"/>
  <c r="G29" i="21" l="1"/>
  <c r="G34" i="21"/>
  <c r="F33" i="21" l="1"/>
  <c r="F24" i="21" l="1"/>
  <c r="F32" i="21"/>
  <c r="F26" i="21"/>
  <c r="F27" i="21"/>
  <c r="G35" i="21"/>
  <c r="F13" i="21"/>
  <c r="F11" i="21"/>
  <c r="F16" i="21"/>
  <c r="F31" i="21"/>
  <c r="F18" i="21"/>
  <c r="F21" i="21"/>
  <c r="F28" i="21"/>
  <c r="F20" i="21"/>
  <c r="F30" i="21"/>
  <c r="F12" i="21"/>
  <c r="F22" i="21"/>
  <c r="F14" i="21"/>
  <c r="F25" i="21"/>
  <c r="F17" i="21"/>
  <c r="F19" i="21"/>
  <c r="F23" i="21"/>
  <c r="F15" i="21"/>
  <c r="F34" i="21" l="1"/>
  <c r="F29" i="21"/>
  <c r="F35" i="21" l="1"/>
</calcChain>
</file>

<file path=xl/sharedStrings.xml><?xml version="1.0" encoding="utf-8"?>
<sst xmlns="http://schemas.openxmlformats.org/spreadsheetml/2006/main" count="223" uniqueCount="70">
  <si>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</si>
  <si>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</si>
  <si>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</si>
  <si>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</si>
  <si>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</si>
  <si>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</si>
  <si>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</si>
  <si>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</si>
  <si>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</si>
  <si>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</si>
  <si>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</si>
  <si>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</si>
  <si>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</si>
  <si>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</si>
  <si>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</si>
  <si>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</si>
  <si>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</si>
  <si>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</si>
  <si>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</si>
  <si>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19.99</t>
  </si>
  <si>
    <t>19.20-29</t>
  </si>
  <si>
    <t>19.30-39</t>
  </si>
  <si>
    <t>19.01-09</t>
  </si>
  <si>
    <t>01-18</t>
  </si>
  <si>
    <t>01-19</t>
  </si>
  <si>
    <t>(%)</t>
  </si>
  <si>
    <t>-</t>
  </si>
  <si>
    <t>I-XII-2019</t>
  </si>
  <si>
    <t>I-XII-2020</t>
  </si>
  <si>
    <t>20/19</t>
  </si>
  <si>
    <t>STATISTICS OF INSURANCE MARKET IN BOSNIA AND HERZEGOVINA</t>
  </si>
  <si>
    <t>*The data refer to the period from 1 January to 31 December 2019.</t>
  </si>
  <si>
    <t>Claims paid per insurance class in Bosnia and Herzegovina in 2019 and 2020 (in KM)</t>
  </si>
  <si>
    <t>Claims paid per insurance class in Federation of Bosnia and Herzegovina in 2019 and 2020 (in KM)</t>
  </si>
  <si>
    <t>Claims paid per insurance class in Republic of Srpska in 2019 and 2020 (in KM)</t>
  </si>
  <si>
    <t>2020**</t>
  </si>
  <si>
    <t>2019*</t>
  </si>
  <si>
    <t>Claims paid in RS</t>
  </si>
  <si>
    <t>Claims paid in FBiH</t>
  </si>
  <si>
    <t>Claims paid in BiH</t>
  </si>
  <si>
    <t xml:space="preserve">Share </t>
  </si>
  <si>
    <t>Growth index</t>
  </si>
  <si>
    <t>NON-LIFE INSURANCE</t>
  </si>
  <si>
    <t>LIFE INSURANCE</t>
  </si>
  <si>
    <t>NON-LIFE AND LIFE INSURANCE</t>
  </si>
  <si>
    <t>Class of insurance</t>
  </si>
  <si>
    <t>Accident insurance</t>
  </si>
  <si>
    <t>Health insurance</t>
  </si>
  <si>
    <t>Land motor vehicle insurance</t>
  </si>
  <si>
    <t>Railway rolling stock insurance</t>
  </si>
  <si>
    <t>Aircraft insurance</t>
  </si>
  <si>
    <t>Vessel insurance</t>
  </si>
  <si>
    <t xml:space="preserve">Goods in transit insurance </t>
  </si>
  <si>
    <t xml:space="preserve">Fire and other natural disasters insurance </t>
  </si>
  <si>
    <t>Other damage to property insurance</t>
  </si>
  <si>
    <t>Motor vehicle liability insurance</t>
  </si>
  <si>
    <t>Aircraft  liability insurance</t>
  </si>
  <si>
    <t>Vessel liability insurance</t>
  </si>
  <si>
    <t>General liability insurance</t>
  </si>
  <si>
    <t>Credit insurance</t>
  </si>
  <si>
    <t>Suretyship insurance</t>
  </si>
  <si>
    <t>Miscellanious financial losses insurance</t>
  </si>
  <si>
    <t xml:space="preserve">Legal expenses insurance </t>
  </si>
  <si>
    <t>Assistance insurance</t>
  </si>
  <si>
    <t>Life insurance</t>
  </si>
  <si>
    <t>Annuity insurance</t>
  </si>
  <si>
    <t>Additional insurance with life insurance</t>
  </si>
  <si>
    <t>Other types of life insurance</t>
  </si>
  <si>
    <t>Code</t>
  </si>
  <si>
    <t>**The data refer to the period from 1 January to 31 December 2020.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</si>
</sst>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\+#,##0.00_ ;\-#,##0.00\ "/>
    <numFmt numFmtId="165" formatCode="_-* #,##0.00\ [$€]_-;\-* #,##0.00\ [$€]_-;_-* &quot;-&quot;??\ [$€]_-;_-@_-"/>
    <numFmt numFmtId="166" formatCode="_(* #,##0.00_);_(* \(#,##0.00\);_(* &quot;-&quot;??_);_(@_)"/>
    <numFmt numFmtId="167" formatCode="_-* #,##0.00\ _T_L_-;\-* #,##0.00\ _T_L_-;_-* &quot;-&quot;??\ _T_L_-;_-@_-"/>
    <numFmt numFmtId="168" formatCode="m\o\n\th\ d\,\ yyyy"/>
    <numFmt numFmtId="169" formatCode="#,#00"/>
    <numFmt numFmtId="170" formatCode="#,"/>
  </numFmts>
  <fonts count="46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theme="1"/>
      <name val="Cambria"/>
      <family val="1"/>
      <scheme val="maj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mbria"/>
      <family val="1"/>
      <scheme val="major"/>
    </font>
    <font>
      <sz val="10"/>
      <name val="Arial"/>
      <family val="2"/>
      <charset val="238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10"/>
      <name val="Arial CE"/>
      <charset val="238"/>
    </font>
    <font>
      <b/>
      <sz val="11"/>
      <color indexed="63"/>
      <name val="Calibri"/>
      <family val="2"/>
      <charset val="204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10"/>
      <name val="Calibri"/>
      <family val="2"/>
      <charset val="204"/>
    </font>
    <font>
      <b/>
      <i/>
      <sz val="13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i/>
      <sz val="11"/>
      <color theme="1"/>
      <name val="Cambria"/>
      <family val="1"/>
      <scheme val="major"/>
    </font>
    <font>
      <sz val="10"/>
      <name val="Calibri"/>
      <family val="2"/>
      <charset val="238"/>
      <scheme val="minor"/>
    </font>
    <font>
      <i/>
      <sz val="14"/>
      <color theme="1"/>
      <name val="Calibri"/>
      <family val="2"/>
      <charset val="238"/>
      <scheme val="minor"/>
    </font>
    <font>
      <sz val="9"/>
      <name val="Times New Roman"/>
      <family val="1"/>
      <charset val="204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04"/>
    </font>
    <font>
      <sz val="10"/>
      <color indexed="8"/>
      <name val="Arial"/>
      <family val="2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9"/>
      <color theme="1"/>
      <name val="Times New Roman"/>
      <family val="1"/>
      <charset val="204"/>
    </font>
    <font>
      <sz val="9"/>
      <color theme="1"/>
      <name val="Cambria"/>
      <family val="1"/>
      <charset val="238"/>
      <scheme val="major"/>
    </font>
    <font>
      <sz val="11"/>
      <color theme="1"/>
      <name val="Cambria"/>
      <family val="1"/>
      <charset val="238"/>
      <scheme val="major"/>
    </font>
    <font>
      <b/>
      <sz val="11"/>
      <color theme="1"/>
      <name val="Cambria"/>
      <family val="1"/>
      <charset val="238"/>
      <scheme val="major"/>
    </font>
    <font>
      <sz val="10"/>
      <name val="Cambria"/>
      <family val="1"/>
      <scheme val="major"/>
    </font>
    <font>
      <b/>
      <sz val="10"/>
      <name val="Cambria"/>
      <family val="1"/>
      <scheme val="major"/>
    </font>
    <font>
      <b/>
      <sz val="10"/>
      <color theme="1"/>
      <name val="Cambria"/>
      <family val="1"/>
      <scheme val="major"/>
    </font>
  </fonts>
  <fills count="31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</fills>
  <borders count="47">
    <border>
      <left/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theme="0" tint="-0.499984740745262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theme="0" tint="-0.499984740745262"/>
      </bottom>
      <diagonal/>
    </border>
    <border>
      <left style="thin">
        <color indexed="64"/>
      </left>
      <right/>
      <top style="thin">
        <color theme="0" tint="-0.499984740745262"/>
      </top>
      <bottom style="thin">
        <color indexed="64"/>
      </bottom>
      <diagonal/>
    </border>
    <border>
      <left/>
      <right/>
      <top style="thin">
        <color theme="0" tint="-0.499984740745262"/>
      </top>
      <bottom style="thin">
        <color indexed="64"/>
      </bottom>
      <diagonal/>
    </border>
    <border>
      <left/>
      <right style="thin">
        <color indexed="64"/>
      </right>
      <top style="thin">
        <color theme="0" tint="-0.499984740745262"/>
      </top>
      <bottom style="thin">
        <color indexed="64"/>
      </bottom>
      <diagonal/>
    </border>
  </borders>
  <cellStyleXfs count="29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4" fillId="0" borderId="0"/>
    <xf numFmtId="0" fontId="6" fillId="0" borderId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2" borderId="0" applyNumberFormat="0" applyBorder="0" applyAlignment="0" applyProtection="0"/>
    <xf numFmtId="0" fontId="9" fillId="6" borderId="0" applyNumberFormat="0" applyBorder="0" applyAlignment="0" applyProtection="0"/>
    <xf numFmtId="0" fontId="10" fillId="23" borderId="4" applyNumberFormat="0" applyAlignment="0" applyProtection="0"/>
    <xf numFmtId="0" fontId="11" fillId="24" borderId="5" applyNumberFormat="0" applyAlignment="0" applyProtection="0"/>
    <xf numFmtId="166" fontId="13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6" fillId="7" borderId="0" applyNumberFormat="0" applyBorder="0" applyAlignment="0" applyProtection="0"/>
    <xf numFmtId="0" fontId="17" fillId="0" borderId="6" applyNumberFormat="0" applyFill="0" applyAlignment="0" applyProtection="0"/>
    <xf numFmtId="0" fontId="18" fillId="0" borderId="7" applyNumberFormat="0" applyFill="0" applyAlignment="0" applyProtection="0"/>
    <xf numFmtId="0" fontId="19" fillId="0" borderId="8" applyNumberFormat="0" applyFill="0" applyAlignment="0" applyProtection="0"/>
    <xf numFmtId="0" fontId="19" fillId="0" borderId="0" applyNumberFormat="0" applyFill="0" applyBorder="0" applyAlignment="0" applyProtection="0"/>
    <xf numFmtId="0" fontId="20" fillId="10" borderId="4" applyNumberFormat="0" applyAlignment="0" applyProtection="0"/>
    <xf numFmtId="0" fontId="21" fillId="0" borderId="9" applyNumberFormat="0" applyFill="0" applyAlignment="0" applyProtection="0"/>
    <xf numFmtId="0" fontId="14" fillId="0" borderId="0"/>
    <xf numFmtId="0" fontId="22" fillId="25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3" fillId="0" borderId="0"/>
    <xf numFmtId="0" fontId="12" fillId="26" borderId="10" applyNumberFormat="0" applyFont="0" applyAlignment="0" applyProtection="0"/>
    <xf numFmtId="0" fontId="24" fillId="23" borderId="11" applyNumberFormat="0" applyAlignment="0" applyProtection="0"/>
    <xf numFmtId="0" fontId="14" fillId="0" borderId="0"/>
    <xf numFmtId="0" fontId="25" fillId="0" borderId="0" applyNumberFormat="0" applyFill="0" applyBorder="0" applyAlignment="0" applyProtection="0"/>
    <xf numFmtId="0" fontId="26" fillId="0" borderId="12" applyNumberFormat="0" applyFill="0" applyAlignment="0" applyProtection="0"/>
    <xf numFmtId="0" fontId="27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19" applyNumberFormat="0" applyFill="0" applyAlignment="0" applyProtection="0"/>
    <xf numFmtId="0" fontId="24" fillId="23" borderId="18" applyNumberFormat="0" applyAlignment="0" applyProtection="0"/>
    <xf numFmtId="0" fontId="10" fillId="23" borderId="13" applyNumberFormat="0" applyAlignment="0" applyProtection="0"/>
    <xf numFmtId="0" fontId="20" fillId="10" borderId="13" applyNumberFormat="0" applyAlignment="0" applyProtection="0"/>
    <xf numFmtId="0" fontId="20" fillId="10" borderId="17" applyNumberFormat="0" applyAlignment="0" applyProtection="0"/>
    <xf numFmtId="0" fontId="10" fillId="23" borderId="17" applyNumberFormat="0" applyAlignment="0" applyProtection="0"/>
    <xf numFmtId="0" fontId="12" fillId="26" borderId="14" applyNumberFormat="0" applyFont="0" applyAlignment="0" applyProtection="0"/>
    <xf numFmtId="0" fontId="24" fillId="23" borderId="15" applyNumberFormat="0" applyAlignment="0" applyProtection="0"/>
    <xf numFmtId="0" fontId="26" fillId="0" borderId="16" applyNumberFormat="0" applyFill="0" applyAlignment="0" applyProtection="0"/>
    <xf numFmtId="0" fontId="1" fillId="0" borderId="0"/>
    <xf numFmtId="0" fontId="12" fillId="26" borderId="23" applyNumberFormat="0" applyFont="0" applyAlignment="0" applyProtection="0"/>
    <xf numFmtId="0" fontId="12" fillId="26" borderId="27" applyNumberFormat="0" applyFont="0" applyAlignment="0" applyProtection="0"/>
    <xf numFmtId="0" fontId="26" fillId="0" borderId="30" applyNumberFormat="0" applyFill="0" applyAlignment="0" applyProtection="0"/>
    <xf numFmtId="0" fontId="10" fillId="23" borderId="28" applyNumberFormat="0" applyAlignment="0" applyProtection="0"/>
    <xf numFmtId="0" fontId="10" fillId="23" borderId="28" applyNumberFormat="0" applyAlignment="0" applyProtection="0"/>
    <xf numFmtId="0" fontId="24" fillId="23" borderId="29" applyNumberFormat="0" applyAlignment="0" applyProtection="0"/>
    <xf numFmtId="0" fontId="20" fillId="10" borderId="28" applyNumberFormat="0" applyAlignment="0" applyProtection="0"/>
    <xf numFmtId="0" fontId="24" fillId="23" borderId="29" applyNumberFormat="0" applyAlignment="0" applyProtection="0"/>
    <xf numFmtId="0" fontId="20" fillId="10" borderId="28" applyNumberFormat="0" applyAlignment="0" applyProtection="0"/>
    <xf numFmtId="0" fontId="1" fillId="0" borderId="0"/>
    <xf numFmtId="0" fontId="10" fillId="23" borderId="20" applyNumberFormat="0" applyAlignment="0" applyProtection="0"/>
    <xf numFmtId="0" fontId="10" fillId="23" borderId="20" applyNumberFormat="0" applyAlignment="0" applyProtection="0"/>
    <xf numFmtId="0" fontId="20" fillId="10" borderId="20" applyNumberFormat="0" applyAlignment="0" applyProtection="0"/>
    <xf numFmtId="0" fontId="20" fillId="10" borderId="20" applyNumberFormat="0" applyAlignment="0" applyProtection="0"/>
    <xf numFmtId="0" fontId="26" fillId="0" borderId="30" applyNumberFormat="0" applyFill="0" applyAlignment="0" applyProtection="0"/>
    <xf numFmtId="9" fontId="3" fillId="0" borderId="0" applyFont="0" applyFill="0" applyBorder="0" applyAlignment="0" applyProtection="0"/>
    <xf numFmtId="0" fontId="24" fillId="23" borderId="21" applyNumberFormat="0" applyAlignment="0" applyProtection="0"/>
    <xf numFmtId="0" fontId="26" fillId="0" borderId="22" applyNumberFormat="0" applyFill="0" applyAlignment="0" applyProtection="0"/>
    <xf numFmtId="0" fontId="24" fillId="23" borderId="21" applyNumberFormat="0" applyAlignment="0" applyProtection="0"/>
    <xf numFmtId="0" fontId="26" fillId="0" borderId="22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23" borderId="24" applyNumberFormat="0" applyAlignment="0" applyProtection="0"/>
    <xf numFmtId="0" fontId="10" fillId="23" borderId="24" applyNumberFormat="0" applyAlignment="0" applyProtection="0"/>
    <xf numFmtId="0" fontId="20" fillId="10" borderId="24" applyNumberFormat="0" applyAlignment="0" applyProtection="0"/>
    <xf numFmtId="0" fontId="20" fillId="10" borderId="24" applyNumberFormat="0" applyAlignment="0" applyProtection="0"/>
    <xf numFmtId="0" fontId="24" fillId="23" borderId="25" applyNumberFormat="0" applyAlignment="0" applyProtection="0"/>
    <xf numFmtId="0" fontId="26" fillId="0" borderId="26" applyNumberFormat="0" applyFill="0" applyAlignment="0" applyProtection="0"/>
    <xf numFmtId="0" fontId="24" fillId="23" borderId="25" applyNumberFormat="0" applyAlignment="0" applyProtection="0"/>
    <xf numFmtId="0" fontId="26" fillId="0" borderId="26" applyNumberFormat="0" applyFill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34" fillId="28" borderId="0" applyNumberFormat="0" applyBorder="0" applyAlignment="0" applyProtection="0"/>
    <xf numFmtId="167" fontId="1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168" fontId="37" fillId="0" borderId="0">
      <protection locked="0"/>
    </xf>
    <xf numFmtId="169" fontId="37" fillId="0" borderId="0">
      <protection locked="0"/>
    </xf>
    <xf numFmtId="170" fontId="38" fillId="0" borderId="0">
      <protection locked="0"/>
    </xf>
    <xf numFmtId="170" fontId="38" fillId="0" borderId="0">
      <protection locked="0"/>
    </xf>
    <xf numFmtId="0" fontId="14" fillId="0" borderId="0"/>
    <xf numFmtId="0" fontId="35" fillId="0" borderId="0"/>
    <xf numFmtId="0" fontId="35" fillId="0" borderId="0"/>
    <xf numFmtId="0" fontId="4" fillId="0" borderId="0"/>
    <xf numFmtId="0" fontId="4" fillId="0" borderId="0"/>
    <xf numFmtId="0" fontId="35" fillId="0" borderId="0">
      <alignment wrapText="1"/>
    </xf>
    <xf numFmtId="0" fontId="35" fillId="0" borderId="0"/>
    <xf numFmtId="9" fontId="35" fillId="0" borderId="0" applyFont="0" applyFill="0" applyBorder="0" applyAlignment="0" applyProtection="0"/>
    <xf numFmtId="0" fontId="36" fillId="0" borderId="0">
      <alignment vertical="top"/>
    </xf>
  </cellStyleXfs>
  <cellXfs count="54">
    <xf numFmtId="0" fontId="0" fillId="0" borderId="0" xfId="0"/>
    <xf numFmtId="0" fontId="5" fillId="0" borderId="0" xfId="0" applyFont="1"/>
    <xf numFmtId="0" fontId="5" fillId="0" borderId="0" xfId="0" applyFont="1" applyBorder="1"/>
    <xf numFmtId="0" fontId="28" fillId="0" borderId="0" xfId="0" applyFont="1"/>
    <xf numFmtId="0" fontId="30" fillId="3" borderId="0" xfId="0" applyFont="1" applyFill="1" applyBorder="1" applyAlignment="1">
      <alignment horizontal="center" vertical="center" wrapText="1"/>
    </xf>
    <xf numFmtId="0" fontId="30" fillId="3" borderId="37" xfId="0" applyFont="1" applyFill="1" applyBorder="1" applyAlignment="1">
      <alignment horizontal="center" vertical="center" wrapText="1"/>
    </xf>
    <xf numFmtId="49" fontId="5" fillId="0" borderId="39" xfId="0" applyNumberFormat="1" applyFont="1" applyFill="1" applyBorder="1" applyAlignment="1">
      <alignment horizontal="center" vertical="center"/>
    </xf>
    <xf numFmtId="164" fontId="5" fillId="3" borderId="41" xfId="0" applyNumberFormat="1" applyFont="1" applyFill="1" applyBorder="1" applyAlignment="1">
      <alignment horizontal="right" vertical="center"/>
    </xf>
    <xf numFmtId="164" fontId="5" fillId="3" borderId="40" xfId="0" applyNumberFormat="1" applyFont="1" applyFill="1" applyBorder="1" applyAlignment="1">
      <alignment horizontal="right" vertical="center"/>
    </xf>
    <xf numFmtId="0" fontId="29" fillId="0" borderId="0" xfId="0" applyFont="1" applyAlignment="1"/>
    <xf numFmtId="0" fontId="32" fillId="0" borderId="0" xfId="0" applyFont="1"/>
    <xf numFmtId="3" fontId="31" fillId="0" borderId="0" xfId="1" applyNumberFormat="1" applyFont="1" applyFill="1" applyBorder="1" applyAlignment="1" applyProtection="1">
      <alignment horizontal="right" vertical="center"/>
    </xf>
    <xf numFmtId="3" fontId="31" fillId="0" borderId="0" xfId="1" applyNumberFormat="1" applyFont="1" applyFill="1" applyBorder="1" applyAlignment="1" applyProtection="1">
      <alignment horizontal="right" vertical="center"/>
    </xf>
    <xf numFmtId="0" fontId="0" fillId="0" borderId="0" xfId="0"/>
    <xf numFmtId="0" fontId="33" fillId="0" borderId="0" xfId="0" applyFont="1" applyBorder="1" applyAlignment="1">
      <alignment vertical="center"/>
    </xf>
    <xf numFmtId="4" fontId="5" fillId="0" borderId="42" xfId="0" applyNumberFormat="1" applyFont="1" applyBorder="1" applyAlignment="1">
      <alignment horizontal="center" vertical="center"/>
    </xf>
    <xf numFmtId="49" fontId="5" fillId="0" borderId="42" xfId="0" applyNumberFormat="1" applyFont="1" applyFill="1" applyBorder="1" applyAlignment="1">
      <alignment horizontal="center" vertical="center"/>
    </xf>
    <xf numFmtId="49" fontId="2" fillId="3" borderId="43" xfId="0" applyNumberFormat="1" applyFont="1" applyFill="1" applyBorder="1" applyAlignment="1">
      <alignment horizontal="center" vertical="center"/>
    </xf>
    <xf numFmtId="49" fontId="5" fillId="0" borderId="42" xfId="2" applyNumberFormat="1" applyFont="1" applyFill="1" applyBorder="1" applyAlignment="1">
      <alignment horizontal="center" vertical="center" shrinkToFit="1"/>
    </xf>
    <xf numFmtId="49" fontId="2" fillId="4" borderId="44" xfId="0" applyNumberFormat="1" applyFont="1" applyFill="1" applyBorder="1" applyAlignment="1">
      <alignment horizontal="center" vertical="center"/>
    </xf>
    <xf numFmtId="0" fontId="30" fillId="3" borderId="37" xfId="0" applyFont="1" applyFill="1" applyBorder="1" applyAlignment="1">
      <alignment horizontal="center" vertical="top" wrapText="1"/>
    </xf>
    <xf numFmtId="0" fontId="30" fillId="3" borderId="33" xfId="0" applyFont="1" applyFill="1" applyBorder="1" applyAlignment="1">
      <alignment horizontal="center" vertical="top" wrapText="1"/>
    </xf>
    <xf numFmtId="164" fontId="5" fillId="0" borderId="32" xfId="0" applyNumberFormat="1" applyFont="1" applyFill="1" applyBorder="1" applyAlignment="1">
      <alignment horizontal="right" vertical="center" wrapText="1"/>
    </xf>
    <xf numFmtId="164" fontId="5" fillId="0" borderId="0" xfId="0" applyNumberFormat="1" applyFont="1" applyFill="1" applyBorder="1" applyAlignment="1">
      <alignment horizontal="right" vertical="center" wrapText="1"/>
    </xf>
    <xf numFmtId="164" fontId="5" fillId="3" borderId="2" xfId="0" applyNumberFormat="1" applyFont="1" applyFill="1" applyBorder="1" applyAlignment="1">
      <alignment horizontal="right" vertical="center"/>
    </xf>
    <xf numFmtId="164" fontId="5" fillId="3" borderId="0" xfId="0" applyNumberFormat="1" applyFont="1" applyFill="1" applyBorder="1" applyAlignment="1">
      <alignment horizontal="right" vertical="center"/>
    </xf>
    <xf numFmtId="3" fontId="2" fillId="2" borderId="45" xfId="0" applyNumberFormat="1" applyFont="1" applyFill="1" applyBorder="1" applyAlignment="1">
      <alignment horizontal="right" vertical="center"/>
    </xf>
    <xf numFmtId="0" fontId="0" fillId="0" borderId="0" xfId="0" applyFont="1"/>
    <xf numFmtId="0" fontId="39" fillId="0" borderId="0" xfId="0" applyFont="1" applyBorder="1" applyAlignment="1">
      <alignment vertical="center"/>
    </xf>
    <xf numFmtId="3" fontId="5" fillId="0" borderId="0" xfId="0" applyNumberFormat="1" applyFont="1" applyBorder="1" applyAlignment="1">
      <alignment horizontal="right" vertical="center" wrapText="1"/>
    </xf>
    <xf numFmtId="3" fontId="5" fillId="0" borderId="0" xfId="0" applyNumberFormat="1" applyFont="1" applyBorder="1" applyAlignment="1">
      <alignment horizontal="right" vertical="center"/>
    </xf>
    <xf numFmtId="3" fontId="5" fillId="3" borderId="2" xfId="0" applyNumberFormat="1" applyFont="1" applyFill="1" applyBorder="1" applyAlignment="1">
      <alignment horizontal="right" vertical="center"/>
    </xf>
    <xf numFmtId="3" fontId="5" fillId="3" borderId="0" xfId="0" applyNumberFormat="1" applyFont="1" applyFill="1" applyBorder="1" applyAlignment="1">
      <alignment horizontal="right" vertical="center"/>
    </xf>
    <xf numFmtId="0" fontId="41" fillId="0" borderId="0" xfId="0" applyFont="1"/>
    <xf numFmtId="164" fontId="5" fillId="0" borderId="40" xfId="0" applyNumberFormat="1" applyFont="1" applyFill="1" applyBorder="1" applyAlignment="1">
      <alignment horizontal="right" vertical="center"/>
    </xf>
    <xf numFmtId="164" fontId="42" fillId="4" borderId="46" xfId="0" applyNumberFormat="1" applyFont="1" applyFill="1" applyBorder="1" applyAlignment="1">
      <alignment horizontal="right" vertical="center"/>
    </xf>
    <xf numFmtId="0" fontId="40" fillId="0" borderId="0" xfId="0" applyFont="1" applyBorder="1" applyAlignment="1">
      <alignment vertical="center"/>
    </xf>
    <xf numFmtId="0" fontId="43" fillId="0" borderId="1" xfId="0" applyFont="1" applyBorder="1" applyAlignment="1">
      <alignment vertical="center" wrapText="1"/>
    </xf>
    <xf numFmtId="0" fontId="44" fillId="3" borderId="3" xfId="0" applyFont="1" applyFill="1" applyBorder="1" applyAlignment="1">
      <alignment vertical="center" wrapText="1"/>
    </xf>
    <xf numFmtId="0" fontId="43" fillId="0" borderId="1" xfId="2" applyFont="1" applyFill="1" applyBorder="1" applyAlignment="1">
      <alignment horizontal="left" vertical="center"/>
    </xf>
    <xf numFmtId="0" fontId="43" fillId="0" borderId="1" xfId="2" applyFont="1" applyFill="1" applyBorder="1" applyAlignment="1">
      <alignment vertical="center" wrapText="1"/>
    </xf>
    <xf numFmtId="0" fontId="43" fillId="0" borderId="1" xfId="2" applyFont="1" applyFill="1" applyBorder="1" applyAlignment="1">
      <alignment vertical="center" wrapText="1" shrinkToFit="1"/>
    </xf>
    <xf numFmtId="0" fontId="45" fillId="3" borderId="1" xfId="0" applyFont="1" applyFill="1" applyBorder="1" applyAlignment="1">
      <alignment vertical="center" wrapText="1"/>
    </xf>
    <xf numFmtId="0" fontId="44" fillId="2" borderId="45" xfId="0" applyFont="1" applyFill="1" applyBorder="1" applyAlignment="1">
      <alignment vertical="center" wrapText="1"/>
    </xf>
    <xf numFmtId="0" fontId="29" fillId="0" borderId="0" xfId="0" applyFont="1" applyAlignment="1">
      <alignment horizontal="center"/>
    </xf>
    <xf numFmtId="0" fontId="30" fillId="3" borderId="31" xfId="0" applyFont="1" applyFill="1" applyBorder="1" applyAlignment="1">
      <alignment horizontal="center" vertical="center"/>
    </xf>
    <xf numFmtId="0" fontId="30" fillId="3" borderId="34" xfId="0" applyFont="1" applyFill="1" applyBorder="1" applyAlignment="1">
      <alignment horizontal="center" vertical="center"/>
    </xf>
    <xf numFmtId="0" fontId="30" fillId="3" borderId="36" xfId="0" applyFont="1" applyFill="1" applyBorder="1" applyAlignment="1">
      <alignment horizontal="center" vertical="center"/>
    </xf>
    <xf numFmtId="0" fontId="30" fillId="3" borderId="32" xfId="0" applyFont="1" applyFill="1" applyBorder="1" applyAlignment="1">
      <alignment horizontal="left" vertical="center"/>
    </xf>
    <xf numFmtId="0" fontId="30" fillId="3" borderId="0" xfId="0" applyFont="1" applyFill="1" applyBorder="1" applyAlignment="1">
      <alignment horizontal="left" vertical="center"/>
    </xf>
    <xf numFmtId="0" fontId="30" fillId="3" borderId="37" xfId="0" applyFont="1" applyFill="1" applyBorder="1" applyAlignment="1">
      <alignment horizontal="left" vertical="center"/>
    </xf>
    <xf numFmtId="0" fontId="30" fillId="27" borderId="32" xfId="0" applyFont="1" applyFill="1" applyBorder="1" applyAlignment="1">
      <alignment horizontal="center" vertical="center"/>
    </xf>
    <xf numFmtId="0" fontId="30" fillId="3" borderId="35" xfId="0" applyFont="1" applyFill="1" applyBorder="1" applyAlignment="1">
      <alignment horizontal="center" vertical="center" wrapText="1"/>
    </xf>
    <xf numFmtId="0" fontId="30" fillId="3" borderId="38" xfId="0" applyFont="1" applyFill="1" applyBorder="1" applyAlignment="1">
      <alignment horizontal="center" vertical="center" wrapText="1"/>
    </xf>
  </cellXfs>
  <cellStyles count="295">
    <cellStyle name="20% - Accent1 2" xfId="11"/>
    <cellStyle name="20% - Accent1 2 2" xfId="275"/>
    <cellStyle name="20% - Accent2 2" xfId="12"/>
    <cellStyle name="20% - Accent3 2" xfId="13"/>
    <cellStyle name="20% - Accent4 2" xfId="14"/>
    <cellStyle name="20% - Accent5 2" xfId="15"/>
    <cellStyle name="20% - Accent6 2" xfId="16"/>
    <cellStyle name="40% - Accent1 2" xfId="17"/>
    <cellStyle name="40% - Accent1 2 2" xfId="276"/>
    <cellStyle name="40% - Accent2 2" xfId="18"/>
    <cellStyle name="40% - Accent3 2" xfId="19"/>
    <cellStyle name="40% - Accent4 2" xfId="20"/>
    <cellStyle name="40% - Accent5 2" xfId="21"/>
    <cellStyle name="40% - Accent6 2" xfId="22"/>
    <cellStyle name="60% - Accent1 2" xfId="23"/>
    <cellStyle name="60% - Accent2 2" xfId="24"/>
    <cellStyle name="60% - Accent3 2" xfId="25"/>
    <cellStyle name="60% - Accent4 2" xfId="26"/>
    <cellStyle name="60% - Accent5 2" xfId="27"/>
    <cellStyle name="60% - Accent6 2" xfId="28"/>
    <cellStyle name="Accent1 2" xfId="29"/>
    <cellStyle name="Accent1 2 2" xfId="277"/>
    <cellStyle name="Accent2 2" xfId="30"/>
    <cellStyle name="Accent3 2" xfId="31"/>
    <cellStyle name="Accent4 2" xfId="32"/>
    <cellStyle name="Accent5 2" xfId="33"/>
    <cellStyle name="Accent6 2" xfId="34"/>
    <cellStyle name="Bad 2" xfId="35"/>
    <cellStyle name="Calculation 2" xfId="36"/>
    <cellStyle name="Calculation 2 2" xfId="246"/>
    <cellStyle name="Calculation 2 3" xfId="268"/>
    <cellStyle name="Calculation 2 4" xfId="239"/>
    <cellStyle name="Calculation 3" xfId="227"/>
    <cellStyle name="Calculation 3 2" xfId="245"/>
    <cellStyle name="Calculation 3 3" xfId="267"/>
    <cellStyle name="Calculation 3 4" xfId="238"/>
    <cellStyle name="Calculation 4" xfId="230"/>
    <cellStyle name="Check Cell 2" xfId="37"/>
    <cellStyle name="Comma 2" xfId="38"/>
    <cellStyle name="Comma 2 2" xfId="279"/>
    <cellStyle name="Comma 3" xfId="280"/>
    <cellStyle name="Comma 4" xfId="281"/>
    <cellStyle name="Comma 5" xfId="278"/>
    <cellStyle name="Date" xfId="282"/>
    <cellStyle name="Euro" xfId="39"/>
    <cellStyle name="Explanatory Text 2" xfId="40"/>
    <cellStyle name="Fixed" xfId="283"/>
    <cellStyle name="Good 2" xfId="41"/>
    <cellStyle name="Heading 1 2" xfId="42"/>
    <cellStyle name="Heading 2 2" xfId="43"/>
    <cellStyle name="Heading 3 2" xfId="44"/>
    <cellStyle name="Heading 4 2" xfId="45"/>
    <cellStyle name="Heading1" xfId="284"/>
    <cellStyle name="Heading2" xfId="285"/>
    <cellStyle name="Input 2" xfId="46"/>
    <cellStyle name="Input 2 2" xfId="248"/>
    <cellStyle name="Input 2 3" xfId="270"/>
    <cellStyle name="Input 2 4" xfId="243"/>
    <cellStyle name="Input 3" xfId="228"/>
    <cellStyle name="Input 3 2" xfId="247"/>
    <cellStyle name="Input 3 3" xfId="269"/>
    <cellStyle name="Input 3 4" xfId="241"/>
    <cellStyle name="Input 4" xfId="229"/>
    <cellStyle name="Linked Cell 2" xfId="47"/>
    <cellStyle name="MAND_x000d_CHECK.COMMAND_x000e_RENAME.COMMAND_x0008_SHOW.BAR_x000b_DELETE.MENU_x000e_DELETE.COMMAND_x000e_GET.CHA" xfId="48"/>
    <cellStyle name="Neutral 2" xfId="49"/>
    <cellStyle name="Normal" xfId="0" builtinId="0"/>
    <cellStyle name="Normal 10" xfId="50"/>
    <cellStyle name="Normal 100" xfId="51"/>
    <cellStyle name="Normal 101" xfId="52"/>
    <cellStyle name="Normal 102" xfId="53"/>
    <cellStyle name="Normal 103" xfId="54"/>
    <cellStyle name="Normal 104" xfId="55"/>
    <cellStyle name="Normal 105" xfId="56"/>
    <cellStyle name="Normal 106" xfId="57"/>
    <cellStyle name="Normal 107" xfId="58"/>
    <cellStyle name="Normal 108" xfId="59"/>
    <cellStyle name="Normal 109" xfId="60"/>
    <cellStyle name="Normal 11" xfId="61"/>
    <cellStyle name="Normal 110" xfId="62"/>
    <cellStyle name="Normal 111" xfId="63"/>
    <cellStyle name="Normal 112" xfId="64"/>
    <cellStyle name="Normal 113" xfId="65"/>
    <cellStyle name="Normal 114" xfId="66"/>
    <cellStyle name="Normal 115" xfId="67"/>
    <cellStyle name="Normal 116" xfId="68"/>
    <cellStyle name="Normal 117" xfId="69"/>
    <cellStyle name="Normal 118" xfId="70"/>
    <cellStyle name="Normal 119" xfId="71"/>
    <cellStyle name="Normal 12" xfId="72"/>
    <cellStyle name="Normal 120" xfId="73"/>
    <cellStyle name="Normal 121" xfId="74"/>
    <cellStyle name="Normal 122" xfId="75"/>
    <cellStyle name="Normal 123" xfId="76"/>
    <cellStyle name="Normal 124" xfId="77"/>
    <cellStyle name="Normal 125" xfId="78"/>
    <cellStyle name="Normal 126" xfId="79"/>
    <cellStyle name="Normal 127" xfId="80"/>
    <cellStyle name="Normal 128" xfId="81"/>
    <cellStyle name="Normal 129" xfId="82"/>
    <cellStyle name="Normal 13" xfId="83"/>
    <cellStyle name="Normal 130" xfId="84"/>
    <cellStyle name="Normal 131" xfId="85"/>
    <cellStyle name="Normal 132" xfId="86"/>
    <cellStyle name="Normal 133" xfId="87"/>
    <cellStyle name="Normal 134" xfId="88"/>
    <cellStyle name="Normal 135" xfId="89"/>
    <cellStyle name="Normal 136" xfId="90"/>
    <cellStyle name="Normal 137" xfId="91"/>
    <cellStyle name="Normal 138" xfId="92"/>
    <cellStyle name="Normal 139" xfId="93"/>
    <cellStyle name="Normal 14" xfId="94"/>
    <cellStyle name="Normal 140" xfId="95"/>
    <cellStyle name="Normal 141" xfId="96"/>
    <cellStyle name="Normal 142" xfId="97"/>
    <cellStyle name="Normal 143" xfId="98"/>
    <cellStyle name="Normal 144" xfId="99"/>
    <cellStyle name="Normal 145" xfId="100"/>
    <cellStyle name="Normal 146" xfId="101"/>
    <cellStyle name="Normal 147" xfId="102"/>
    <cellStyle name="Normal 148" xfId="103"/>
    <cellStyle name="Normal 149" xfId="104"/>
    <cellStyle name="Normal 15" xfId="105"/>
    <cellStyle name="Normal 150" xfId="106"/>
    <cellStyle name="Normal 151" xfId="107"/>
    <cellStyle name="Normal 152" xfId="214"/>
    <cellStyle name="Normal 152 2" xfId="255"/>
    <cellStyle name="Normal 153" xfId="108"/>
    <cellStyle name="Normal 154" xfId="109"/>
    <cellStyle name="Normal 155" xfId="110"/>
    <cellStyle name="Normal 156" xfId="111"/>
    <cellStyle name="Normal 157" xfId="112"/>
    <cellStyle name="Normal 158" xfId="113"/>
    <cellStyle name="Normal 159" xfId="114"/>
    <cellStyle name="Normal 16" xfId="115"/>
    <cellStyle name="Normal 160" xfId="215"/>
    <cellStyle name="Normal 160 2" xfId="257"/>
    <cellStyle name="Normal 161" xfId="217"/>
    <cellStyle name="Normal 161 2" xfId="259"/>
    <cellStyle name="Normal 162" xfId="219"/>
    <cellStyle name="Normal 162 2" xfId="261"/>
    <cellStyle name="Normal 163" xfId="221"/>
    <cellStyle name="Normal 163 2" xfId="263"/>
    <cellStyle name="Normal 164" xfId="223"/>
    <cellStyle name="Normal 164 2" xfId="265"/>
    <cellStyle name="Normal 165" xfId="10"/>
    <cellStyle name="Normal 165 2" xfId="244"/>
    <cellStyle name="Normal 166" xfId="234"/>
    <cellStyle name="Normal 17" xfId="116"/>
    <cellStyle name="Normal 18" xfId="117"/>
    <cellStyle name="Normal 19" xfId="118"/>
    <cellStyle name="Normal 2" xfId="9"/>
    <cellStyle name="Normal 2 2" xfId="119"/>
    <cellStyle name="Normal 2 2 2" xfId="287"/>
    <cellStyle name="Normal 2 3" xfId="286"/>
    <cellStyle name="Normal 20" xfId="120"/>
    <cellStyle name="Normal 21" xfId="121"/>
    <cellStyle name="Normal 22" xfId="122"/>
    <cellStyle name="Normal 23" xfId="123"/>
    <cellStyle name="Normal 24" xfId="124"/>
    <cellStyle name="Normal 25" xfId="125"/>
    <cellStyle name="Normal 26" xfId="126"/>
    <cellStyle name="Normal 27" xfId="127"/>
    <cellStyle name="Normal 28" xfId="128"/>
    <cellStyle name="Normal 29" xfId="129"/>
    <cellStyle name="Normal 3" xfId="130"/>
    <cellStyle name="Normal 3 2" xfId="289"/>
    <cellStyle name="Normal 3 3" xfId="288"/>
    <cellStyle name="Normal 30" xfId="131"/>
    <cellStyle name="Normal 31" xfId="132"/>
    <cellStyle name="Normal 32" xfId="133"/>
    <cellStyle name="Normal 33" xfId="134"/>
    <cellStyle name="Normal 34" xfId="135"/>
    <cellStyle name="Normal 35" xfId="136"/>
    <cellStyle name="Normal 36" xfId="137"/>
    <cellStyle name="Normal 37" xfId="138"/>
    <cellStyle name="Normal 38" xfId="139"/>
    <cellStyle name="Normal 39" xfId="140"/>
    <cellStyle name="Normal 4" xfId="141"/>
    <cellStyle name="Normal 40" xfId="142"/>
    <cellStyle name="Normal 41" xfId="143"/>
    <cellStyle name="Normal 42" xfId="144"/>
    <cellStyle name="Normal 43" xfId="145"/>
    <cellStyle name="Normal 44" xfId="146"/>
    <cellStyle name="Normal 45" xfId="147"/>
    <cellStyle name="Normal 46" xfId="148"/>
    <cellStyle name="Normal 47" xfId="149"/>
    <cellStyle name="Normal 48" xfId="150"/>
    <cellStyle name="Normal 49" xfId="151"/>
    <cellStyle name="Normal 5" xfId="152"/>
    <cellStyle name="Normal 5 2" xfId="290"/>
    <cellStyle name="Normal 50" xfId="153"/>
    <cellStyle name="Normal 51" xfId="154"/>
    <cellStyle name="Normal 52" xfId="155"/>
    <cellStyle name="Normal 53" xfId="156"/>
    <cellStyle name="Normal 54" xfId="157"/>
    <cellStyle name="Normal 55" xfId="158"/>
    <cellStyle name="Normal 56" xfId="159"/>
    <cellStyle name="Normal 57" xfId="160"/>
    <cellStyle name="Normal 58" xfId="161"/>
    <cellStyle name="Normal 59" xfId="162"/>
    <cellStyle name="Normal 6" xfId="163"/>
    <cellStyle name="Normal 6 2" xfId="291"/>
    <cellStyle name="Normal 60" xfId="164"/>
    <cellStyle name="Normal 61" xfId="165"/>
    <cellStyle name="Normal 62" xfId="166"/>
    <cellStyle name="Normal 63" xfId="167"/>
    <cellStyle name="Normal 64" xfId="168"/>
    <cellStyle name="Normal 65" xfId="169"/>
    <cellStyle name="Normal 66" xfId="170"/>
    <cellStyle name="Normal 67" xfId="171"/>
    <cellStyle name="Normal 68" xfId="172"/>
    <cellStyle name="Normal 69" xfId="173"/>
    <cellStyle name="Normal 7" xfId="174"/>
    <cellStyle name="Normal 70" xfId="175"/>
    <cellStyle name="Normal 71" xfId="176"/>
    <cellStyle name="Normal 72" xfId="177"/>
    <cellStyle name="Normal 73" xfId="178"/>
    <cellStyle name="Normal 74" xfId="179"/>
    <cellStyle name="Normal 75" xfId="180"/>
    <cellStyle name="Normal 76" xfId="181"/>
    <cellStyle name="Normal 77" xfId="182"/>
    <cellStyle name="Normal 78" xfId="183"/>
    <cellStyle name="Normal 79" xfId="184"/>
    <cellStyle name="Normal 8" xfId="185"/>
    <cellStyle name="Normal 80" xfId="186"/>
    <cellStyle name="Normal 81" xfId="187"/>
    <cellStyle name="Normal 82" xfId="188"/>
    <cellStyle name="Normal 83" xfId="189"/>
    <cellStyle name="Normal 84" xfId="190"/>
    <cellStyle name="Normal 85" xfId="191"/>
    <cellStyle name="Normal 86" xfId="192"/>
    <cellStyle name="Normal 87" xfId="193"/>
    <cellStyle name="Normal 88" xfId="194"/>
    <cellStyle name="Normal 89" xfId="195"/>
    <cellStyle name="Normal 9" xfId="196"/>
    <cellStyle name="Normal 90" xfId="197"/>
    <cellStyle name="Normal 91" xfId="198"/>
    <cellStyle name="Normal 92" xfId="199"/>
    <cellStyle name="Normal 93" xfId="200"/>
    <cellStyle name="Normal 94" xfId="201"/>
    <cellStyle name="Normal 95" xfId="202"/>
    <cellStyle name="Normal 96" xfId="203"/>
    <cellStyle name="Normal 97" xfId="204"/>
    <cellStyle name="Normal 98" xfId="205"/>
    <cellStyle name="Normal 99" xfId="206"/>
    <cellStyle name="normální_Rezervy_prez_1_12_03" xfId="207"/>
    <cellStyle name="Normalno 2" xfId="1"/>
    <cellStyle name="Normalno 2 2" xfId="5"/>
    <cellStyle name="Normalno 3" xfId="6"/>
    <cellStyle name="Note 2" xfId="208"/>
    <cellStyle name="Note 3" xfId="231"/>
    <cellStyle name="Note 4" xfId="235"/>
    <cellStyle name="Note 5" xfId="236"/>
    <cellStyle name="Obično 2" xfId="2"/>
    <cellStyle name="Obično 2 2" xfId="3"/>
    <cellStyle name="Obično 3" xfId="7"/>
    <cellStyle name="Obično 3 2" xfId="216"/>
    <cellStyle name="Obično 3 2 2" xfId="258"/>
    <cellStyle name="Obično 3 3" xfId="218"/>
    <cellStyle name="Obično 3 3 2" xfId="260"/>
    <cellStyle name="Obično 3 4" xfId="220"/>
    <cellStyle name="Obično 3 4 2" xfId="262"/>
    <cellStyle name="Obično 3 5" xfId="222"/>
    <cellStyle name="Obično 3 5 2" xfId="264"/>
    <cellStyle name="Obično 3 6" xfId="224"/>
    <cellStyle name="Obično 3 6 2" xfId="266"/>
    <cellStyle name="Obično 3 7" xfId="256"/>
    <cellStyle name="Obično 4" xfId="4"/>
    <cellStyle name="Obično 4 2" xfId="8"/>
    <cellStyle name="Obično_01 premija(T.1)" xfId="292"/>
    <cellStyle name="Output 2" xfId="209"/>
    <cellStyle name="Output 2 2" xfId="253"/>
    <cellStyle name="Output 2 3" xfId="273"/>
    <cellStyle name="Output 2 4" xfId="242"/>
    <cellStyle name="Output 3" xfId="232"/>
    <cellStyle name="Output 3 2" xfId="251"/>
    <cellStyle name="Output 3 3" xfId="271"/>
    <cellStyle name="Output 3 4" xfId="240"/>
    <cellStyle name="Output 4" xfId="226"/>
    <cellStyle name="Percent 2" xfId="250"/>
    <cellStyle name="Percent 2 2" xfId="293"/>
    <cellStyle name="Standard_0103_s Versicherung" xfId="210"/>
    <cellStyle name="Style 1" xfId="294"/>
    <cellStyle name="Title 2" xfId="211"/>
    <cellStyle name="Total 2" xfId="212"/>
    <cellStyle name="Total 2 2" xfId="254"/>
    <cellStyle name="Total 2 3" xfId="274"/>
    <cellStyle name="Total 2 4" xfId="237"/>
    <cellStyle name="Total 3" xfId="233"/>
    <cellStyle name="Total 3 2" xfId="252"/>
    <cellStyle name="Total 3 3" xfId="272"/>
    <cellStyle name="Total 3 4" xfId="249"/>
    <cellStyle name="Total 4" xfId="225"/>
    <cellStyle name="Warning Text 2" xfId="2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H55"/>
  <sheetViews>
    <sheetView showGridLines="0" tabSelected="1" showRuler="0" view="pageLayout" zoomScale="72" zoomScaleNormal="70" zoomScalePageLayoutView="72" workbookViewId="0">
      <selection activeCell="A5" sqref="A5:G5"/>
    </sheetView>
  </sheetViews>
  <sheetFormatPr defaultColWidth="9.140625" defaultRowHeight="15" x14ac:dyDescent="0.25"/>
  <cols>
    <col min="1" max="1" width="8.7109375" style="13" customWidth="1"/>
    <col min="2" max="2" width="57.28515625" style="13" customWidth="1"/>
    <col min="3" max="3" width="23.42578125" style="13" customWidth="1"/>
    <col min="4" max="4" width="21.28515625" style="13" customWidth="1"/>
    <col min="5" max="5" width="23.42578125" style="13" customWidth="1"/>
    <col min="6" max="6" width="21.28515625" style="13" customWidth="1"/>
    <col min="7" max="7" width="14.85546875" style="13" customWidth="1"/>
    <col min="8" max="8" width="13.28515625" style="13" customWidth="1"/>
    <col min="9" max="16384" width="9.140625" style="13"/>
  </cols>
  <sheetData>
    <row r="5" spans="1:8" ht="23.25" x14ac:dyDescent="0.35">
      <c r="A5" s="44" t="s">
        <v>30</v>
      </c>
      <c r="B5" s="44"/>
      <c r="C5" s="44"/>
      <c r="D5" s="44"/>
      <c r="E5" s="44"/>
      <c r="F5" s="44"/>
      <c r="G5" s="44"/>
      <c r="H5" s="9"/>
    </row>
    <row r="6" spans="1:8" ht="17.25" x14ac:dyDescent="0.3">
      <c r="A6" s="3"/>
    </row>
    <row r="7" spans="1:8" s="1" customFormat="1" ht="19.5" thickBot="1" x14ac:dyDescent="0.35">
      <c r="A7" s="10" t="s">
        <v>32</v>
      </c>
      <c r="C7" s="2"/>
      <c r="D7" s="2"/>
      <c r="E7" s="2"/>
      <c r="F7" s="2"/>
    </row>
    <row r="8" spans="1:8" s="1" customFormat="1" ht="17.25" customHeight="1" x14ac:dyDescent="0.2">
      <c r="A8" s="45" t="s">
        <v>68</v>
      </c>
      <c r="B8" s="48" t="s">
        <v>45</v>
      </c>
      <c r="C8" s="51" t="s">
        <v>36</v>
      </c>
      <c r="D8" s="51"/>
      <c r="E8" s="51" t="s">
        <v>35</v>
      </c>
      <c r="F8" s="51"/>
      <c r="G8" s="21" t="s">
        <v>41</v>
      </c>
    </row>
    <row r="9" spans="1:8" s="1" customFormat="1" ht="15" customHeight="1" x14ac:dyDescent="0.2">
      <c r="A9" s="46"/>
      <c r="B9" s="49"/>
      <c r="C9" s="4" t="s">
        <v>39</v>
      </c>
      <c r="D9" s="4" t="s">
        <v>40</v>
      </c>
      <c r="E9" s="4" t="s">
        <v>39</v>
      </c>
      <c r="F9" s="4" t="s">
        <v>40</v>
      </c>
      <c r="G9" s="52" t="s">
        <v>29</v>
      </c>
    </row>
    <row r="10" spans="1:8" s="1" customFormat="1" ht="21" customHeight="1" thickBot="1" x14ac:dyDescent="0.25">
      <c r="A10" s="47"/>
      <c r="B10" s="50"/>
      <c r="C10" s="5" t="s">
        <v>27</v>
      </c>
      <c r="D10" s="20" t="s">
        <v>25</v>
      </c>
      <c r="E10" s="5" t="s">
        <v>28</v>
      </c>
      <c r="F10" s="20" t="s">
        <v>25</v>
      </c>
      <c r="G10" s="53"/>
    </row>
    <row r="11" spans="1:8" s="1" customFormat="1" ht="16.5" customHeight="1" x14ac:dyDescent="0.2">
      <c r="A11" s="6" t="s">
        <v>0</v>
      </c>
      <c r="B11" s="37" t="s">
        <v>46</v>
      </c>
      <c r="C11" s="29">
        <f>FBiH!C11+RS!C11</f>
        <v>23746747.640000001</v>
      </c>
      <c r="D11" s="22">
        <f>C11/C$35*100</f>
        <v>7.8828467560406272</v>
      </c>
      <c r="E11" s="29">
        <f>FBiH!E11+RS!E11</f>
        <v>23182449</v>
      </c>
      <c r="F11" s="22">
        <f>E11/E$35*100</f>
        <v>7.4836212432083187</v>
      </c>
      <c r="G11" s="34">
        <f>E11/C11*100</f>
        <v>97.623680309595443</v>
      </c>
    </row>
    <row r="12" spans="1:8" s="1" customFormat="1" ht="17.100000000000001" customHeight="1" x14ac:dyDescent="0.2">
      <c r="A12" s="15" t="s">
        <v>1</v>
      </c>
      <c r="B12" s="37" t="s">
        <v>47</v>
      </c>
      <c r="C12" s="29">
        <f>FBiH!C12+RS!C12</f>
        <v>4307092.8600000003</v>
      </c>
      <c r="D12" s="23">
        <f t="shared" ref="D12:D28" si="0">C12/C$35*100</f>
        <v>1.4297601294345816</v>
      </c>
      <c r="E12" s="29">
        <f>FBiH!E12+RS!E12</f>
        <v>3413311.7800000003</v>
      </c>
      <c r="F12" s="23">
        <f t="shared" ref="F12:F28" si="1">E12/E$35*100</f>
        <v>1.1018651457618303</v>
      </c>
      <c r="G12" s="34">
        <f t="shared" ref="G12:G32" si="2">E12/C12*100</f>
        <v>79.248622933102951</v>
      </c>
    </row>
    <row r="13" spans="1:8" s="1" customFormat="1" ht="17.100000000000001" customHeight="1" x14ac:dyDescent="0.2">
      <c r="A13" s="15" t="s">
        <v>2</v>
      </c>
      <c r="B13" s="37" t="s">
        <v>48</v>
      </c>
      <c r="C13" s="29">
        <f>FBiH!C13+RS!C13</f>
        <v>52808142.100000001</v>
      </c>
      <c r="D13" s="23">
        <f t="shared" si="0"/>
        <v>17.529916010238001</v>
      </c>
      <c r="E13" s="29">
        <f>FBiH!E13+RS!E13</f>
        <v>54520952.780000001</v>
      </c>
      <c r="F13" s="23">
        <f t="shared" si="1"/>
        <v>17.60013191118702</v>
      </c>
      <c r="G13" s="34">
        <f t="shared" si="2"/>
        <v>103.24345945887765</v>
      </c>
    </row>
    <row r="14" spans="1:8" s="1" customFormat="1" ht="17.100000000000001" customHeight="1" x14ac:dyDescent="0.2">
      <c r="A14" s="16" t="s">
        <v>3</v>
      </c>
      <c r="B14" s="37" t="s">
        <v>49</v>
      </c>
      <c r="C14" s="29">
        <f>FBiH!C14+RS!C14</f>
        <v>0</v>
      </c>
      <c r="D14" s="23">
        <f t="shared" si="0"/>
        <v>0</v>
      </c>
      <c r="E14" s="29">
        <f>FBiH!E14+RS!E14</f>
        <v>0</v>
      </c>
      <c r="F14" s="23">
        <f t="shared" si="1"/>
        <v>0</v>
      </c>
      <c r="G14" s="34" t="s">
        <v>26</v>
      </c>
    </row>
    <row r="15" spans="1:8" s="1" customFormat="1" ht="17.100000000000001" customHeight="1" x14ac:dyDescent="0.2">
      <c r="A15" s="16" t="s">
        <v>4</v>
      </c>
      <c r="B15" s="37" t="s">
        <v>50</v>
      </c>
      <c r="C15" s="29">
        <f>FBiH!C15+RS!C15</f>
        <v>0</v>
      </c>
      <c r="D15" s="23">
        <f t="shared" si="0"/>
        <v>0</v>
      </c>
      <c r="E15" s="29">
        <f>FBiH!E15+RS!E15</f>
        <v>0</v>
      </c>
      <c r="F15" s="23">
        <f t="shared" si="1"/>
        <v>0</v>
      </c>
      <c r="G15" s="34" t="s">
        <v>26</v>
      </c>
    </row>
    <row r="16" spans="1:8" s="1" customFormat="1" ht="17.100000000000001" customHeight="1" x14ac:dyDescent="0.2">
      <c r="A16" s="16" t="s">
        <v>5</v>
      </c>
      <c r="B16" s="37" t="s">
        <v>51</v>
      </c>
      <c r="C16" s="29">
        <f>FBiH!C16+RS!C16</f>
        <v>19684</v>
      </c>
      <c r="D16" s="23">
        <f t="shared" si="0"/>
        <v>6.5341981941365208E-3</v>
      </c>
      <c r="E16" s="29">
        <f>FBiH!E16+RS!E16</f>
        <v>33855.82</v>
      </c>
      <c r="F16" s="23">
        <f t="shared" si="1"/>
        <v>1.092913581987119E-2</v>
      </c>
      <c r="G16" s="34">
        <f t="shared" si="2"/>
        <v>171.9966470229628</v>
      </c>
    </row>
    <row r="17" spans="1:7" s="1" customFormat="1" ht="17.100000000000001" customHeight="1" x14ac:dyDescent="0.2">
      <c r="A17" s="16" t="s">
        <v>6</v>
      </c>
      <c r="B17" s="37" t="s">
        <v>52</v>
      </c>
      <c r="C17" s="29">
        <f>FBiH!C17+RS!C17</f>
        <v>261147.95</v>
      </c>
      <c r="D17" s="23">
        <f t="shared" si="0"/>
        <v>8.6689314331053383E-2</v>
      </c>
      <c r="E17" s="29">
        <f>FBiH!E17+RS!E17</f>
        <v>247149.79</v>
      </c>
      <c r="F17" s="23">
        <f t="shared" si="1"/>
        <v>7.9783435248729537E-2</v>
      </c>
      <c r="G17" s="34">
        <f t="shared" si="2"/>
        <v>94.639758803390947</v>
      </c>
    </row>
    <row r="18" spans="1:7" s="1" customFormat="1" ht="17.100000000000001" customHeight="1" x14ac:dyDescent="0.2">
      <c r="A18" s="16" t="s">
        <v>7</v>
      </c>
      <c r="B18" s="37" t="s">
        <v>53</v>
      </c>
      <c r="C18" s="29">
        <f>FBiH!C18+RS!C18</f>
        <v>13331073</v>
      </c>
      <c r="D18" s="23">
        <f t="shared" si="0"/>
        <v>4.425313611181779</v>
      </c>
      <c r="E18" s="29">
        <f>FBiH!E18+RS!E18</f>
        <v>11220681.73</v>
      </c>
      <c r="F18" s="23">
        <f t="shared" si="1"/>
        <v>3.6221941934567599</v>
      </c>
      <c r="G18" s="34">
        <f t="shared" si="2"/>
        <v>84.169381789447868</v>
      </c>
    </row>
    <row r="19" spans="1:7" s="1" customFormat="1" ht="17.100000000000001" customHeight="1" x14ac:dyDescent="0.2">
      <c r="A19" s="16" t="s">
        <v>8</v>
      </c>
      <c r="B19" s="37" t="s">
        <v>54</v>
      </c>
      <c r="C19" s="29">
        <f>FBiH!C19+RS!C19</f>
        <v>9068876.1500000004</v>
      </c>
      <c r="D19" s="23">
        <f t="shared" si="0"/>
        <v>3.0104569275644062</v>
      </c>
      <c r="E19" s="29">
        <f>FBiH!E19+RS!E19</f>
        <v>10124518.949999999</v>
      </c>
      <c r="F19" s="23">
        <f t="shared" si="1"/>
        <v>3.2683374000514429</v>
      </c>
      <c r="G19" s="34">
        <f t="shared" si="2"/>
        <v>111.64028246212183</v>
      </c>
    </row>
    <row r="20" spans="1:7" s="1" customFormat="1" ht="17.100000000000001" customHeight="1" x14ac:dyDescent="0.2">
      <c r="A20" s="16" t="s">
        <v>9</v>
      </c>
      <c r="B20" s="37" t="s">
        <v>55</v>
      </c>
      <c r="C20" s="29">
        <f>FBiH!C20+RS!C20</f>
        <v>131603969.23</v>
      </c>
      <c r="D20" s="23">
        <f t="shared" si="0"/>
        <v>43.686568689487117</v>
      </c>
      <c r="E20" s="29">
        <f>FBiH!E20+RS!E20</f>
        <v>129071277.71000001</v>
      </c>
      <c r="F20" s="23">
        <f t="shared" si="1"/>
        <v>41.666027422667739</v>
      </c>
      <c r="G20" s="34">
        <f t="shared" si="2"/>
        <v>98.075520415669459</v>
      </c>
    </row>
    <row r="21" spans="1:7" s="1" customFormat="1" ht="17.100000000000001" customHeight="1" x14ac:dyDescent="0.2">
      <c r="A21" s="16" t="s">
        <v>10</v>
      </c>
      <c r="B21" s="37" t="s">
        <v>56</v>
      </c>
      <c r="C21" s="29">
        <f>FBiH!C21+RS!C21</f>
        <v>0</v>
      </c>
      <c r="D21" s="23">
        <f t="shared" si="0"/>
        <v>0</v>
      </c>
      <c r="E21" s="29">
        <f>FBiH!E21+RS!E21</f>
        <v>0</v>
      </c>
      <c r="F21" s="23">
        <f t="shared" si="1"/>
        <v>0</v>
      </c>
      <c r="G21" s="34" t="s">
        <v>26</v>
      </c>
    </row>
    <row r="22" spans="1:7" s="1" customFormat="1" ht="17.100000000000001" customHeight="1" x14ac:dyDescent="0.2">
      <c r="A22" s="16" t="s">
        <v>11</v>
      </c>
      <c r="B22" s="37" t="s">
        <v>57</v>
      </c>
      <c r="C22" s="29">
        <f>FBiH!C22+RS!C22</f>
        <v>0</v>
      </c>
      <c r="D22" s="23">
        <f t="shared" si="0"/>
        <v>0</v>
      </c>
      <c r="E22" s="29">
        <f>FBiH!E22+RS!E22</f>
        <v>0</v>
      </c>
      <c r="F22" s="23">
        <f t="shared" si="1"/>
        <v>0</v>
      </c>
      <c r="G22" s="34" t="s">
        <v>26</v>
      </c>
    </row>
    <row r="23" spans="1:7" s="1" customFormat="1" ht="17.100000000000001" customHeight="1" x14ac:dyDescent="0.2">
      <c r="A23" s="16" t="s">
        <v>12</v>
      </c>
      <c r="B23" s="37" t="s">
        <v>58</v>
      </c>
      <c r="C23" s="29">
        <f>FBiH!C23+RS!C23</f>
        <v>1962300.0899999999</v>
      </c>
      <c r="D23" s="23">
        <f t="shared" si="0"/>
        <v>0.6513949250371841</v>
      </c>
      <c r="E23" s="29">
        <f>FBiH!E23+RS!E23</f>
        <v>1808771.97</v>
      </c>
      <c r="F23" s="23">
        <f t="shared" si="1"/>
        <v>0.58389708260813</v>
      </c>
      <c r="G23" s="34">
        <f t="shared" si="2"/>
        <v>92.176114102914823</v>
      </c>
    </row>
    <row r="24" spans="1:7" s="1" customFormat="1" ht="17.100000000000001" customHeight="1" x14ac:dyDescent="0.2">
      <c r="A24" s="16" t="s">
        <v>13</v>
      </c>
      <c r="B24" s="37" t="s">
        <v>59</v>
      </c>
      <c r="C24" s="29">
        <f>FBiH!C24+RS!C24</f>
        <v>1807187.64</v>
      </c>
      <c r="D24" s="23">
        <f t="shared" si="0"/>
        <v>0.59990460342175578</v>
      </c>
      <c r="E24" s="29">
        <f>FBiH!E24+RS!E24</f>
        <v>2932223.16</v>
      </c>
      <c r="F24" s="23">
        <f t="shared" si="1"/>
        <v>0.94656295933201129</v>
      </c>
      <c r="G24" s="34">
        <f t="shared" si="2"/>
        <v>162.25338725756225</v>
      </c>
    </row>
    <row r="25" spans="1:7" s="1" customFormat="1" ht="17.100000000000001" customHeight="1" x14ac:dyDescent="0.2">
      <c r="A25" s="16" t="s">
        <v>14</v>
      </c>
      <c r="B25" s="37" t="s">
        <v>60</v>
      </c>
      <c r="C25" s="29">
        <f>FBiH!C25+RS!C25</f>
        <v>145867.81</v>
      </c>
      <c r="D25" s="23">
        <f t="shared" si="0"/>
        <v>4.8421519034985226E-2</v>
      </c>
      <c r="E25" s="29">
        <f>FBiH!E25+RS!E25</f>
        <v>203631</v>
      </c>
      <c r="F25" s="23">
        <f t="shared" si="1"/>
        <v>6.5734956534391736E-2</v>
      </c>
      <c r="G25" s="34">
        <f t="shared" si="2"/>
        <v>139.59968275385776</v>
      </c>
    </row>
    <row r="26" spans="1:7" s="1" customFormat="1" ht="17.100000000000001" customHeight="1" x14ac:dyDescent="0.2">
      <c r="A26" s="16" t="s">
        <v>15</v>
      </c>
      <c r="B26" s="37" t="s">
        <v>61</v>
      </c>
      <c r="C26" s="29">
        <f>FBiH!C26+RS!C26</f>
        <v>514517.94</v>
      </c>
      <c r="D26" s="23">
        <f t="shared" si="0"/>
        <v>0.17079669754109139</v>
      </c>
      <c r="E26" s="29">
        <f>FBiH!E26+RS!E26</f>
        <v>692873.07000000007</v>
      </c>
      <c r="F26" s="23">
        <f t="shared" si="1"/>
        <v>0.2236691915292886</v>
      </c>
      <c r="G26" s="34">
        <f t="shared" si="2"/>
        <v>134.66451140654107</v>
      </c>
    </row>
    <row r="27" spans="1:7" s="1" customFormat="1" ht="17.100000000000001" customHeight="1" x14ac:dyDescent="0.2">
      <c r="A27" s="16" t="s">
        <v>16</v>
      </c>
      <c r="B27" s="37" t="s">
        <v>62</v>
      </c>
      <c r="C27" s="29">
        <f>FBiH!C27+RS!C27</f>
        <v>0</v>
      </c>
      <c r="D27" s="23">
        <f t="shared" si="0"/>
        <v>0</v>
      </c>
      <c r="E27" s="29">
        <f>FBiH!E27+RS!E27</f>
        <v>0</v>
      </c>
      <c r="F27" s="23">
        <f t="shared" si="1"/>
        <v>0</v>
      </c>
      <c r="G27" s="34" t="s">
        <v>26</v>
      </c>
    </row>
    <row r="28" spans="1:7" s="1" customFormat="1" ht="17.100000000000001" customHeight="1" x14ac:dyDescent="0.2">
      <c r="A28" s="16" t="s">
        <v>17</v>
      </c>
      <c r="B28" s="37" t="s">
        <v>63</v>
      </c>
      <c r="C28" s="29">
        <f>FBiH!C28+RS!C28</f>
        <v>193074.29</v>
      </c>
      <c r="D28" s="23">
        <f t="shared" si="0"/>
        <v>6.4091936448495784E-2</v>
      </c>
      <c r="E28" s="29">
        <f>FBiH!E28+RS!E28</f>
        <v>201377.5</v>
      </c>
      <c r="F28" s="23">
        <f t="shared" si="1"/>
        <v>6.5007494976228916E-2</v>
      </c>
      <c r="G28" s="34">
        <f t="shared" si="2"/>
        <v>104.30052597888616</v>
      </c>
    </row>
    <row r="29" spans="1:7" s="1" customFormat="1" ht="17.100000000000001" customHeight="1" x14ac:dyDescent="0.2">
      <c r="A29" s="17" t="s">
        <v>23</v>
      </c>
      <c r="B29" s="38" t="s">
        <v>42</v>
      </c>
      <c r="C29" s="31">
        <f>SUM(C11:C28)</f>
        <v>239769680.69999999</v>
      </c>
      <c r="D29" s="24">
        <f>SUM(D11:D28)</f>
        <v>79.592695317955219</v>
      </c>
      <c r="E29" s="31">
        <f>SUM(E11:E28)+1.9</f>
        <v>237653076.16</v>
      </c>
      <c r="F29" s="24">
        <f>SUM(F11:F28)</f>
        <v>76.717761572381747</v>
      </c>
      <c r="G29" s="7">
        <f>E29/C29*100</f>
        <v>99.11723428340872</v>
      </c>
    </row>
    <row r="30" spans="1:7" s="1" customFormat="1" ht="17.100000000000001" customHeight="1" x14ac:dyDescent="0.2">
      <c r="A30" s="18" t="s">
        <v>22</v>
      </c>
      <c r="B30" s="39" t="s">
        <v>64</v>
      </c>
      <c r="C30" s="29">
        <f>FBiH!C30+RS!C30</f>
        <v>57910481.350000001</v>
      </c>
      <c r="D30" s="23">
        <f>C30/C$35*100</f>
        <v>19.223661992417533</v>
      </c>
      <c r="E30" s="29">
        <f>FBiH!E30+RS!E30</f>
        <v>68218941.810000002</v>
      </c>
      <c r="F30" s="23">
        <f>E30/E$35*100</f>
        <v>22.022035813321885</v>
      </c>
      <c r="G30" s="34">
        <f t="shared" si="2"/>
        <v>117.80068170681852</v>
      </c>
    </row>
    <row r="31" spans="1:7" s="1" customFormat="1" ht="17.100000000000001" customHeight="1" x14ac:dyDescent="0.2">
      <c r="A31" s="18" t="s">
        <v>20</v>
      </c>
      <c r="B31" s="40" t="s">
        <v>65</v>
      </c>
      <c r="C31" s="29">
        <f>FBiH!C31+RS!C31</f>
        <v>247216.15</v>
      </c>
      <c r="D31" s="23">
        <f>C32/C$35*100</f>
        <v>1.1015781031158089</v>
      </c>
      <c r="E31" s="29">
        <f>FBiH!E31+RS!E31</f>
        <v>274598.99</v>
      </c>
      <c r="F31" s="23">
        <f>E31/E$35*100</f>
        <v>8.864442384527832E-2</v>
      </c>
      <c r="G31" s="34">
        <f t="shared" si="2"/>
        <v>111.07647700200816</v>
      </c>
    </row>
    <row r="32" spans="1:7" s="1" customFormat="1" ht="17.100000000000001" customHeight="1" x14ac:dyDescent="0.2">
      <c r="A32" s="18" t="s">
        <v>21</v>
      </c>
      <c r="B32" s="41" t="s">
        <v>66</v>
      </c>
      <c r="C32" s="29">
        <f>FBiH!C32+RS!C32</f>
        <v>3318458.17</v>
      </c>
      <c r="D32" s="23">
        <f>C33/C$35*100</f>
        <v>0</v>
      </c>
      <c r="E32" s="29">
        <f>FBiH!E32+RS!E32</f>
        <v>3629199.58</v>
      </c>
      <c r="F32" s="23">
        <f>E32/E$35*100</f>
        <v>1.1715567700690599</v>
      </c>
      <c r="G32" s="34">
        <f t="shared" si="2"/>
        <v>109.36402974155916</v>
      </c>
    </row>
    <row r="33" spans="1:7" s="1" customFormat="1" ht="17.100000000000001" customHeight="1" x14ac:dyDescent="0.2">
      <c r="A33" s="16" t="s">
        <v>19</v>
      </c>
      <c r="B33" s="41" t="s">
        <v>67</v>
      </c>
      <c r="C33" s="29">
        <f>FBiH!C33+RS!C33</f>
        <v>0</v>
      </c>
      <c r="D33" s="23">
        <f>C33/C$35*100</f>
        <v>0</v>
      </c>
      <c r="E33" s="29">
        <f>FBiH!E33+RS!E33</f>
        <v>0</v>
      </c>
      <c r="F33" s="23">
        <f>E33/E$35*100</f>
        <v>0</v>
      </c>
      <c r="G33" s="34" t="s">
        <v>26</v>
      </c>
    </row>
    <row r="34" spans="1:7" s="1" customFormat="1" ht="17.100000000000001" customHeight="1" x14ac:dyDescent="0.2">
      <c r="A34" s="17" t="s">
        <v>18</v>
      </c>
      <c r="B34" s="42" t="s">
        <v>43</v>
      </c>
      <c r="C34" s="32">
        <f>SUM(C30:C33)</f>
        <v>61476155.670000002</v>
      </c>
      <c r="D34" s="25">
        <f>SUM(D30:D33)</f>
        <v>20.325240095533342</v>
      </c>
      <c r="E34" s="32">
        <f>SUM(E30:E33)+1.9</f>
        <v>72122742.280000001</v>
      </c>
      <c r="F34" s="25">
        <f>SUM(F30:F33)</f>
        <v>23.282237007236223</v>
      </c>
      <c r="G34" s="8">
        <f>E34/C34*100</f>
        <v>117.31823744339218</v>
      </c>
    </row>
    <row r="35" spans="1:7" s="1" customFormat="1" ht="17.100000000000001" customHeight="1" x14ac:dyDescent="0.2">
      <c r="A35" s="19" t="s">
        <v>24</v>
      </c>
      <c r="B35" s="43" t="s">
        <v>44</v>
      </c>
      <c r="C35" s="26">
        <f>C29+C34</f>
        <v>301245836.37</v>
      </c>
      <c r="D35" s="26">
        <f>D29+D34</f>
        <v>99.917935413488564</v>
      </c>
      <c r="E35" s="26">
        <f>E29+E34+0.6</f>
        <v>309775819.04000002</v>
      </c>
      <c r="F35" s="26">
        <f>F29+F34</f>
        <v>99.999998579617966</v>
      </c>
      <c r="G35" s="35">
        <f>E35/C35*100</f>
        <v>102.83156865262801</v>
      </c>
    </row>
    <row r="37" spans="1:7" x14ac:dyDescent="0.25">
      <c r="A37" s="36" t="s">
        <v>31</v>
      </c>
      <c r="C37" s="14"/>
      <c r="E37" s="14"/>
    </row>
    <row r="38" spans="1:7" x14ac:dyDescent="0.25">
      <c r="A38" s="36" t="s">
        <v>69</v>
      </c>
      <c r="C38" s="14"/>
      <c r="E38" s="14"/>
    </row>
    <row r="43" spans="1:7" ht="14.45" x14ac:dyDescent="0.3">
      <c r="C43" s="12"/>
      <c r="D43" s="12"/>
      <c r="E43" s="12"/>
      <c r="F43" s="12"/>
    </row>
    <row r="44" spans="1:7" ht="14.45" x14ac:dyDescent="0.3">
      <c r="C44" s="12"/>
      <c r="D44" s="12"/>
      <c r="E44" s="12"/>
      <c r="F44" s="12"/>
    </row>
    <row r="45" spans="1:7" ht="14.45" x14ac:dyDescent="0.3">
      <c r="C45" s="12"/>
      <c r="D45" s="12"/>
      <c r="E45" s="12"/>
      <c r="F45" s="12"/>
    </row>
    <row r="46" spans="1:7" ht="14.45" x14ac:dyDescent="0.3">
      <c r="C46" s="12"/>
      <c r="D46" s="12"/>
      <c r="E46" s="12"/>
      <c r="F46" s="12"/>
    </row>
    <row r="47" spans="1:7" ht="14.45" x14ac:dyDescent="0.3">
      <c r="C47" s="12"/>
      <c r="D47" s="12"/>
      <c r="E47" s="12"/>
      <c r="F47" s="12"/>
    </row>
    <row r="48" spans="1:7" ht="14.45" x14ac:dyDescent="0.3">
      <c r="C48" s="12"/>
      <c r="D48" s="12"/>
      <c r="E48" s="12"/>
      <c r="F48" s="12"/>
    </row>
    <row r="49" spans="3:6" ht="14.45" x14ac:dyDescent="0.3">
      <c r="C49" s="12"/>
      <c r="D49" s="12"/>
      <c r="E49" s="12"/>
      <c r="F49" s="12"/>
    </row>
    <row r="50" spans="3:6" ht="14.45" x14ac:dyDescent="0.3">
      <c r="C50" s="12"/>
      <c r="D50" s="12"/>
      <c r="E50" s="12"/>
      <c r="F50" s="12"/>
    </row>
    <row r="51" spans="3:6" x14ac:dyDescent="0.25">
      <c r="C51" s="12"/>
      <c r="D51" s="12"/>
      <c r="E51" s="12"/>
      <c r="F51" s="12"/>
    </row>
    <row r="52" spans="3:6" x14ac:dyDescent="0.25">
      <c r="C52" s="12"/>
      <c r="D52" s="12"/>
      <c r="E52" s="12"/>
      <c r="F52" s="12"/>
    </row>
    <row r="53" spans="3:6" x14ac:dyDescent="0.25">
      <c r="C53" s="12"/>
      <c r="D53" s="12"/>
      <c r="E53" s="12"/>
      <c r="F53" s="12"/>
    </row>
    <row r="54" spans="3:6" x14ac:dyDescent="0.25">
      <c r="C54" s="12"/>
      <c r="D54" s="12"/>
      <c r="E54" s="12"/>
      <c r="F54" s="12"/>
    </row>
    <row r="55" spans="3:6" x14ac:dyDescent="0.25">
      <c r="C55" s="12"/>
      <c r="D55" s="12"/>
      <c r="E55" s="12"/>
      <c r="F55" s="12"/>
    </row>
  </sheetData>
  <mergeCells count="6">
    <mergeCell ref="A5:G5"/>
    <mergeCell ref="A8:A10"/>
    <mergeCell ref="B8:B10"/>
    <mergeCell ref="C8:D8"/>
    <mergeCell ref="E8:F8"/>
    <mergeCell ref="G9:G10"/>
  </mergeCells>
  <pageMargins left="0.70866141732283472" right="0.70866141732283472" top="0.74803149606299213" bottom="0.74803149606299213" header="0.39370078740157483" footer="0.31496062992125984"/>
  <pageSetup paperSize="9" scale="75" orientation="landscape" horizontalDpi="4294967293" verticalDpi="300" r:id="rId1"/>
  <headerFooter>
    <oddHeader>&amp;L&amp;G&amp;CStatistics of insurance market&amp;RAnnual report</oddHeader>
    <oddFooter>&amp;CIn this report the data as of 31 December 2020 are included.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H71"/>
  <sheetViews>
    <sheetView showGridLines="0" showRuler="0" view="pageLayout" zoomScale="72" zoomScaleNormal="70" zoomScalePageLayoutView="72" workbookViewId="0">
      <selection activeCell="A5" sqref="A5:G5"/>
    </sheetView>
  </sheetViews>
  <sheetFormatPr defaultRowHeight="15" x14ac:dyDescent="0.25"/>
  <cols>
    <col min="1" max="1" width="8.7109375" customWidth="1"/>
    <col min="2" max="2" width="57.28515625" customWidth="1"/>
    <col min="3" max="3" width="23.42578125" style="13" customWidth="1"/>
    <col min="4" max="4" width="21.28515625" style="13" customWidth="1"/>
    <col min="5" max="5" width="23.42578125" customWidth="1"/>
    <col min="6" max="6" width="21.28515625" customWidth="1"/>
    <col min="7" max="7" width="14.85546875" customWidth="1"/>
    <col min="8" max="8" width="13.28515625" customWidth="1"/>
  </cols>
  <sheetData>
    <row r="5" spans="1:8" ht="23.25" x14ac:dyDescent="0.35">
      <c r="A5" s="44" t="s">
        <v>30</v>
      </c>
      <c r="B5" s="44"/>
      <c r="C5" s="44"/>
      <c r="D5" s="44"/>
      <c r="E5" s="44"/>
      <c r="F5" s="44"/>
      <c r="G5" s="44"/>
      <c r="H5" s="9"/>
    </row>
    <row r="6" spans="1:8" ht="17.25" x14ac:dyDescent="0.3">
      <c r="A6" s="3"/>
    </row>
    <row r="7" spans="1:8" s="1" customFormat="1" ht="19.5" thickBot="1" x14ac:dyDescent="0.35">
      <c r="A7" s="10" t="s">
        <v>33</v>
      </c>
      <c r="C7" s="2"/>
      <c r="D7" s="2"/>
      <c r="E7" s="2"/>
      <c r="F7" s="2"/>
    </row>
    <row r="8" spans="1:8" s="1" customFormat="1" ht="17.25" customHeight="1" x14ac:dyDescent="0.2">
      <c r="A8" s="45" t="s">
        <v>68</v>
      </c>
      <c r="B8" s="48" t="s">
        <v>45</v>
      </c>
      <c r="C8" s="51" t="s">
        <v>36</v>
      </c>
      <c r="D8" s="51"/>
      <c r="E8" s="51" t="s">
        <v>35</v>
      </c>
      <c r="F8" s="51"/>
      <c r="G8" s="21" t="s">
        <v>41</v>
      </c>
    </row>
    <row r="9" spans="1:8" s="1" customFormat="1" ht="15" customHeight="1" x14ac:dyDescent="0.2">
      <c r="A9" s="46"/>
      <c r="B9" s="49"/>
      <c r="C9" s="4" t="s">
        <v>38</v>
      </c>
      <c r="D9" s="4" t="s">
        <v>40</v>
      </c>
      <c r="E9" s="4" t="s">
        <v>38</v>
      </c>
      <c r="F9" s="4" t="s">
        <v>40</v>
      </c>
      <c r="G9" s="52" t="s">
        <v>29</v>
      </c>
    </row>
    <row r="10" spans="1:8" s="1" customFormat="1" ht="21" customHeight="1" thickBot="1" x14ac:dyDescent="0.25">
      <c r="A10" s="47"/>
      <c r="B10" s="50"/>
      <c r="C10" s="5" t="s">
        <v>27</v>
      </c>
      <c r="D10" s="20" t="s">
        <v>25</v>
      </c>
      <c r="E10" s="5" t="s">
        <v>28</v>
      </c>
      <c r="F10" s="20" t="s">
        <v>25</v>
      </c>
      <c r="G10" s="53"/>
    </row>
    <row r="11" spans="1:8" s="1" customFormat="1" ht="16.5" customHeight="1" x14ac:dyDescent="0.2">
      <c r="A11" s="6" t="s">
        <v>0</v>
      </c>
      <c r="B11" s="37" t="s">
        <v>46</v>
      </c>
      <c r="C11" s="29">
        <v>17538552</v>
      </c>
      <c r="D11" s="22">
        <f>C11/C$35*100</f>
        <v>7.69164375169417</v>
      </c>
      <c r="E11" s="29">
        <v>16439486</v>
      </c>
      <c r="F11" s="22">
        <f>E11/E$35*100</f>
        <v>7.0999708950396254</v>
      </c>
      <c r="G11" s="34">
        <f>E11/C11*100</f>
        <v>93.733427936354147</v>
      </c>
    </row>
    <row r="12" spans="1:8" s="1" customFormat="1" ht="17.100000000000001" customHeight="1" x14ac:dyDescent="0.2">
      <c r="A12" s="15" t="s">
        <v>1</v>
      </c>
      <c r="B12" s="37" t="s">
        <v>47</v>
      </c>
      <c r="C12" s="29">
        <v>3713457</v>
      </c>
      <c r="D12" s="23">
        <f t="shared" ref="D12:D28" si="0">C12/C$35*100</f>
        <v>1.6285602329790385</v>
      </c>
      <c r="E12" s="29">
        <v>2869422</v>
      </c>
      <c r="F12" s="23">
        <f t="shared" ref="F12:F28" si="1">E12/E$35*100</f>
        <v>1.2392609285707834</v>
      </c>
      <c r="G12" s="34">
        <f t="shared" ref="G12:G28" si="2">E12/C12*100</f>
        <v>77.270909559475172</v>
      </c>
    </row>
    <row r="13" spans="1:8" s="1" customFormat="1" ht="17.100000000000001" customHeight="1" x14ac:dyDescent="0.2">
      <c r="A13" s="15" t="s">
        <v>2</v>
      </c>
      <c r="B13" s="37" t="s">
        <v>48</v>
      </c>
      <c r="C13" s="29">
        <v>42499417</v>
      </c>
      <c r="D13" s="23">
        <f t="shared" si="0"/>
        <v>18.638390171474533</v>
      </c>
      <c r="E13" s="29">
        <v>43596161</v>
      </c>
      <c r="F13" s="23">
        <f t="shared" si="1"/>
        <v>18.828537232579027</v>
      </c>
      <c r="G13" s="34">
        <f t="shared" si="2"/>
        <v>102.58060951753762</v>
      </c>
    </row>
    <row r="14" spans="1:8" s="1" customFormat="1" ht="17.100000000000001" customHeight="1" x14ac:dyDescent="0.2">
      <c r="A14" s="16" t="s">
        <v>3</v>
      </c>
      <c r="B14" s="37" t="s">
        <v>49</v>
      </c>
      <c r="C14" s="29">
        <v>0</v>
      </c>
      <c r="D14" s="23">
        <f t="shared" si="0"/>
        <v>0</v>
      </c>
      <c r="E14" s="29">
        <v>0</v>
      </c>
      <c r="F14" s="23">
        <f t="shared" si="1"/>
        <v>0</v>
      </c>
      <c r="G14" s="34" t="s">
        <v>26</v>
      </c>
    </row>
    <row r="15" spans="1:8" s="1" customFormat="1" ht="17.100000000000001" customHeight="1" x14ac:dyDescent="0.2">
      <c r="A15" s="16" t="s">
        <v>4</v>
      </c>
      <c r="B15" s="37" t="s">
        <v>50</v>
      </c>
      <c r="C15" s="29">
        <v>0</v>
      </c>
      <c r="D15" s="23">
        <f t="shared" si="0"/>
        <v>0</v>
      </c>
      <c r="E15" s="29">
        <v>0</v>
      </c>
      <c r="F15" s="23">
        <f t="shared" si="1"/>
        <v>0</v>
      </c>
      <c r="G15" s="34" t="s">
        <v>26</v>
      </c>
    </row>
    <row r="16" spans="1:8" s="1" customFormat="1" ht="17.100000000000001" customHeight="1" x14ac:dyDescent="0.2">
      <c r="A16" s="16" t="s">
        <v>5</v>
      </c>
      <c r="B16" s="37" t="s">
        <v>51</v>
      </c>
      <c r="C16" s="29">
        <v>19684</v>
      </c>
      <c r="D16" s="23">
        <f t="shared" si="0"/>
        <v>8.632543644899994E-3</v>
      </c>
      <c r="E16" s="29">
        <v>31424</v>
      </c>
      <c r="F16" s="23">
        <f t="shared" si="1"/>
        <v>1.3571560899515058E-2</v>
      </c>
      <c r="G16" s="34">
        <f t="shared" si="2"/>
        <v>159.64234911603333</v>
      </c>
    </row>
    <row r="17" spans="1:7" s="1" customFormat="1" ht="17.100000000000001" customHeight="1" x14ac:dyDescent="0.2">
      <c r="A17" s="16" t="s">
        <v>6</v>
      </c>
      <c r="B17" s="37" t="s">
        <v>52</v>
      </c>
      <c r="C17" s="29">
        <v>219678</v>
      </c>
      <c r="D17" s="23">
        <f t="shared" si="0"/>
        <v>9.6341186894144518E-2</v>
      </c>
      <c r="E17" s="29">
        <v>205085</v>
      </c>
      <c r="F17" s="23">
        <f t="shared" si="1"/>
        <v>8.8573178687533269E-2</v>
      </c>
      <c r="G17" s="34">
        <f t="shared" si="2"/>
        <v>93.357095385063587</v>
      </c>
    </row>
    <row r="18" spans="1:7" s="1" customFormat="1" ht="17.100000000000001" customHeight="1" x14ac:dyDescent="0.2">
      <c r="A18" s="16" t="s">
        <v>7</v>
      </c>
      <c r="B18" s="37" t="s">
        <v>53</v>
      </c>
      <c r="C18" s="29">
        <v>10961492</v>
      </c>
      <c r="D18" s="23">
        <f t="shared" si="0"/>
        <v>4.8072321735024435</v>
      </c>
      <c r="E18" s="29">
        <v>6168595</v>
      </c>
      <c r="F18" s="23">
        <f t="shared" si="1"/>
        <v>2.6641249588513269</v>
      </c>
      <c r="G18" s="34">
        <f t="shared" si="2"/>
        <v>56.275140281998105</v>
      </c>
    </row>
    <row r="19" spans="1:7" s="1" customFormat="1" ht="17.100000000000001" customHeight="1" x14ac:dyDescent="0.2">
      <c r="A19" s="16" t="s">
        <v>8</v>
      </c>
      <c r="B19" s="37" t="s">
        <v>54</v>
      </c>
      <c r="C19" s="29">
        <v>6763038</v>
      </c>
      <c r="D19" s="23">
        <f t="shared" si="0"/>
        <v>2.9659734153178805</v>
      </c>
      <c r="E19" s="29">
        <v>8530086</v>
      </c>
      <c r="F19" s="23">
        <f t="shared" si="1"/>
        <v>3.6840179998440936</v>
      </c>
      <c r="G19" s="34">
        <f t="shared" si="2"/>
        <v>126.128021164453</v>
      </c>
    </row>
    <row r="20" spans="1:7" s="1" customFormat="1" ht="17.100000000000001" customHeight="1" x14ac:dyDescent="0.2">
      <c r="A20" s="16" t="s">
        <v>9</v>
      </c>
      <c r="B20" s="37" t="s">
        <v>55</v>
      </c>
      <c r="C20" s="29">
        <v>88707354</v>
      </c>
      <c r="D20" s="23">
        <f t="shared" si="0"/>
        <v>38.903175423114909</v>
      </c>
      <c r="E20" s="29">
        <v>86443279</v>
      </c>
      <c r="F20" s="23">
        <f t="shared" si="1"/>
        <v>37.3335738703625</v>
      </c>
      <c r="G20" s="34">
        <f t="shared" si="2"/>
        <v>97.447703152097176</v>
      </c>
    </row>
    <row r="21" spans="1:7" s="1" customFormat="1" ht="17.100000000000001" customHeight="1" x14ac:dyDescent="0.2">
      <c r="A21" s="16" t="s">
        <v>10</v>
      </c>
      <c r="B21" s="37" t="s">
        <v>56</v>
      </c>
      <c r="C21" s="29">
        <v>0</v>
      </c>
      <c r="D21" s="23">
        <f t="shared" si="0"/>
        <v>0</v>
      </c>
      <c r="E21" s="29">
        <v>0</v>
      </c>
      <c r="F21" s="23">
        <f t="shared" si="1"/>
        <v>0</v>
      </c>
      <c r="G21" s="34" t="s">
        <v>26</v>
      </c>
    </row>
    <row r="22" spans="1:7" s="1" customFormat="1" ht="17.100000000000001" customHeight="1" x14ac:dyDescent="0.2">
      <c r="A22" s="16" t="s">
        <v>11</v>
      </c>
      <c r="B22" s="37" t="s">
        <v>57</v>
      </c>
      <c r="C22" s="29">
        <v>0</v>
      </c>
      <c r="D22" s="23">
        <f t="shared" si="0"/>
        <v>0</v>
      </c>
      <c r="E22" s="29">
        <v>0</v>
      </c>
      <c r="F22" s="23">
        <f t="shared" si="1"/>
        <v>0</v>
      </c>
      <c r="G22" s="34" t="s">
        <v>26</v>
      </c>
    </row>
    <row r="23" spans="1:7" s="1" customFormat="1" ht="17.100000000000001" customHeight="1" x14ac:dyDescent="0.2">
      <c r="A23" s="16" t="s">
        <v>12</v>
      </c>
      <c r="B23" s="37" t="s">
        <v>58</v>
      </c>
      <c r="C23" s="29">
        <v>1606787</v>
      </c>
      <c r="D23" s="23">
        <f t="shared" si="0"/>
        <v>0.70466667880298328</v>
      </c>
      <c r="E23" s="29">
        <v>1599846</v>
      </c>
      <c r="F23" s="23">
        <f t="shared" si="1"/>
        <v>0.69094982875654176</v>
      </c>
      <c r="G23" s="34">
        <f t="shared" si="2"/>
        <v>99.568019905563091</v>
      </c>
    </row>
    <row r="24" spans="1:7" s="1" customFormat="1" ht="17.100000000000001" customHeight="1" x14ac:dyDescent="0.2">
      <c r="A24" s="16" t="s">
        <v>13</v>
      </c>
      <c r="B24" s="37" t="s">
        <v>59</v>
      </c>
      <c r="C24" s="29">
        <v>1757478</v>
      </c>
      <c r="D24" s="23">
        <f t="shared" si="0"/>
        <v>0.77075317719729475</v>
      </c>
      <c r="E24" s="29">
        <v>2717030</v>
      </c>
      <c r="F24" s="23">
        <f t="shared" si="1"/>
        <v>1.173445077355187</v>
      </c>
      <c r="G24" s="34">
        <f t="shared" si="2"/>
        <v>154.5982367915843</v>
      </c>
    </row>
    <row r="25" spans="1:7" s="1" customFormat="1" ht="17.100000000000001" customHeight="1" x14ac:dyDescent="0.2">
      <c r="A25" s="16" t="s">
        <v>14</v>
      </c>
      <c r="B25" s="37" t="s">
        <v>60</v>
      </c>
      <c r="C25" s="29">
        <v>145007</v>
      </c>
      <c r="D25" s="23">
        <f t="shared" si="0"/>
        <v>6.3593743970535119E-2</v>
      </c>
      <c r="E25" s="29">
        <v>203631</v>
      </c>
      <c r="F25" s="23">
        <f t="shared" si="1"/>
        <v>8.794521758939508E-2</v>
      </c>
      <c r="G25" s="34">
        <f t="shared" si="2"/>
        <v>140.42839311205665</v>
      </c>
    </row>
    <row r="26" spans="1:7" s="1" customFormat="1" ht="17.100000000000001" customHeight="1" x14ac:dyDescent="0.2">
      <c r="A26" s="16" t="s">
        <v>15</v>
      </c>
      <c r="B26" s="37" t="s">
        <v>61</v>
      </c>
      <c r="C26" s="29">
        <v>363638</v>
      </c>
      <c r="D26" s="23">
        <f t="shared" si="0"/>
        <v>0.15947576234221417</v>
      </c>
      <c r="E26" s="29">
        <v>384414</v>
      </c>
      <c r="F26" s="23">
        <f t="shared" si="1"/>
        <v>0.1660227218567395</v>
      </c>
      <c r="G26" s="34">
        <f t="shared" si="2"/>
        <v>105.71337428981569</v>
      </c>
    </row>
    <row r="27" spans="1:7" s="1" customFormat="1" ht="17.100000000000001" customHeight="1" x14ac:dyDescent="0.2">
      <c r="A27" s="16" t="s">
        <v>16</v>
      </c>
      <c r="B27" s="37" t="s">
        <v>62</v>
      </c>
      <c r="C27" s="29">
        <v>0</v>
      </c>
      <c r="D27" s="23">
        <f t="shared" si="0"/>
        <v>0</v>
      </c>
      <c r="E27" s="29">
        <v>0</v>
      </c>
      <c r="F27" s="23">
        <f t="shared" si="1"/>
        <v>0</v>
      </c>
      <c r="G27" s="34" t="s">
        <v>26</v>
      </c>
    </row>
    <row r="28" spans="1:7" s="1" customFormat="1" ht="17.100000000000001" customHeight="1" x14ac:dyDescent="0.2">
      <c r="A28" s="16" t="s">
        <v>17</v>
      </c>
      <c r="B28" s="37" t="s">
        <v>63</v>
      </c>
      <c r="C28" s="29">
        <v>188957</v>
      </c>
      <c r="D28" s="23">
        <f t="shared" si="0"/>
        <v>8.2868296561134314E-2</v>
      </c>
      <c r="E28" s="29">
        <v>195209</v>
      </c>
      <c r="F28" s="23">
        <f t="shared" si="1"/>
        <v>8.4307880334567056E-2</v>
      </c>
      <c r="G28" s="34">
        <f t="shared" si="2"/>
        <v>103.30868927851311</v>
      </c>
    </row>
    <row r="29" spans="1:7" s="1" customFormat="1" ht="17.100000000000001" customHeight="1" x14ac:dyDescent="0.2">
      <c r="A29" s="17" t="s">
        <v>23</v>
      </c>
      <c r="B29" s="38" t="s">
        <v>42</v>
      </c>
      <c r="C29" s="31">
        <f>SUM(C11:C28)</f>
        <v>174484539</v>
      </c>
      <c r="D29" s="24">
        <f>SUM(D11:D28)</f>
        <v>76.52130655749616</v>
      </c>
      <c r="E29" s="31">
        <f>SUM(E11:E28)+1.7</f>
        <v>169383669.69999999</v>
      </c>
      <c r="F29" s="24">
        <f>SUM(F11:F28)</f>
        <v>73.154301350726811</v>
      </c>
      <c r="G29" s="7">
        <f>E29/C29*100</f>
        <v>97.076606712987896</v>
      </c>
    </row>
    <row r="30" spans="1:7" s="1" customFormat="1" ht="17.100000000000001" customHeight="1" x14ac:dyDescent="0.2">
      <c r="A30" s="18" t="s">
        <v>22</v>
      </c>
      <c r="B30" s="39" t="s">
        <v>64</v>
      </c>
      <c r="C30" s="30">
        <v>51245275</v>
      </c>
      <c r="D30" s="23">
        <f>C30/C$35*100</f>
        <v>22.473941934180168</v>
      </c>
      <c r="E30" s="30">
        <v>59308308</v>
      </c>
      <c r="F30" s="23">
        <f>E30/E$35*100</f>
        <v>25.614381169462707</v>
      </c>
      <c r="G30" s="34">
        <f t="shared" ref="G30:G32" si="3">E30/C30*100</f>
        <v>115.73419793337045</v>
      </c>
    </row>
    <row r="31" spans="1:7" s="1" customFormat="1" ht="17.100000000000001" customHeight="1" x14ac:dyDescent="0.2">
      <c r="A31" s="18" t="s">
        <v>20</v>
      </c>
      <c r="B31" s="40" t="s">
        <v>65</v>
      </c>
      <c r="C31" s="30">
        <v>244224</v>
      </c>
      <c r="D31" s="23">
        <f>C32/C$35*100</f>
        <v>0.89764551669937809</v>
      </c>
      <c r="E31" s="30">
        <v>258314</v>
      </c>
      <c r="F31" s="23">
        <f>E31/E$35*100</f>
        <v>0.11156199663306175</v>
      </c>
      <c r="G31" s="34">
        <f t="shared" si="3"/>
        <v>105.76929376310274</v>
      </c>
    </row>
    <row r="32" spans="1:7" s="1" customFormat="1" ht="17.100000000000001" customHeight="1" x14ac:dyDescent="0.2">
      <c r="A32" s="18" t="s">
        <v>21</v>
      </c>
      <c r="B32" s="41" t="s">
        <v>66</v>
      </c>
      <c r="C32" s="30">
        <v>2046819</v>
      </c>
      <c r="D32" s="23">
        <f>C33/C$35*100</f>
        <v>0</v>
      </c>
      <c r="E32" s="30">
        <v>2592712</v>
      </c>
      <c r="F32" s="23">
        <f>E32/E$35*100</f>
        <v>1.1197539715791587</v>
      </c>
      <c r="G32" s="34">
        <f t="shared" si="3"/>
        <v>126.67031134653332</v>
      </c>
    </row>
    <row r="33" spans="1:7" s="1" customFormat="1" ht="17.100000000000001" customHeight="1" x14ac:dyDescent="0.2">
      <c r="A33" s="16" t="s">
        <v>19</v>
      </c>
      <c r="B33" s="41" t="s">
        <v>67</v>
      </c>
      <c r="C33" s="30">
        <v>0</v>
      </c>
      <c r="D33" s="23">
        <f>C33/C$35*100</f>
        <v>0</v>
      </c>
      <c r="E33" s="30">
        <v>0</v>
      </c>
      <c r="F33" s="23">
        <f>E33/E$35*100</f>
        <v>0</v>
      </c>
      <c r="G33" s="34" t="s">
        <v>26</v>
      </c>
    </row>
    <row r="34" spans="1:7" s="1" customFormat="1" ht="17.100000000000001" customHeight="1" x14ac:dyDescent="0.2">
      <c r="A34" s="17" t="s">
        <v>18</v>
      </c>
      <c r="B34" s="42" t="s">
        <v>43</v>
      </c>
      <c r="C34" s="32">
        <f>SUM(C30:C33)</f>
        <v>53536318</v>
      </c>
      <c r="D34" s="25">
        <f>SUM(D30:D33)</f>
        <v>23.371587450879545</v>
      </c>
      <c r="E34" s="32">
        <f>SUM(E30:E33)+1.8</f>
        <v>62159335.799999997</v>
      </c>
      <c r="F34" s="25">
        <f>SUM(F30:F33)</f>
        <v>26.845697137674925</v>
      </c>
      <c r="G34" s="8">
        <f>E34/C34*100</f>
        <v>116.10685628399024</v>
      </c>
    </row>
    <row r="35" spans="1:7" s="1" customFormat="1" ht="17.100000000000001" customHeight="1" x14ac:dyDescent="0.2">
      <c r="A35" s="19" t="s">
        <v>24</v>
      </c>
      <c r="B35" s="43" t="s">
        <v>44</v>
      </c>
      <c r="C35" s="26">
        <f>C29+C34</f>
        <v>228020857</v>
      </c>
      <c r="D35" s="26">
        <f>D29+D34</f>
        <v>99.892894008375706</v>
      </c>
      <c r="E35" s="26">
        <f>E29+E34</f>
        <v>231543005.5</v>
      </c>
      <c r="F35" s="26">
        <f>F29+F34</f>
        <v>99.999998488401729</v>
      </c>
      <c r="G35" s="35">
        <f>E35/C35*100</f>
        <v>101.54466067110694</v>
      </c>
    </row>
    <row r="37" spans="1:7" x14ac:dyDescent="0.25">
      <c r="A37" s="36" t="s">
        <v>31</v>
      </c>
      <c r="C37" s="14"/>
      <c r="E37" s="14"/>
    </row>
    <row r="38" spans="1:7" x14ac:dyDescent="0.25">
      <c r="A38" s="36" t="s">
        <v>69</v>
      </c>
      <c r="C38" s="14"/>
      <c r="E38" s="14"/>
    </row>
    <row r="43" spans="1:7" ht="14.45" x14ac:dyDescent="0.3">
      <c r="C43" s="12"/>
      <c r="D43" s="12"/>
      <c r="E43" s="11"/>
      <c r="F43" s="11"/>
    </row>
    <row r="44" spans="1:7" ht="14.45" x14ac:dyDescent="0.3">
      <c r="C44" s="12"/>
      <c r="D44" s="12"/>
      <c r="E44" s="11"/>
      <c r="F44" s="11"/>
    </row>
    <row r="45" spans="1:7" ht="14.45" x14ac:dyDescent="0.3">
      <c r="B45" s="11"/>
      <c r="C45"/>
      <c r="D45"/>
    </row>
    <row r="46" spans="1:7" ht="14.45" x14ac:dyDescent="0.3">
      <c r="B46" s="11"/>
      <c r="C46"/>
      <c r="D46"/>
    </row>
    <row r="47" spans="1:7" ht="14.45" x14ac:dyDescent="0.3">
      <c r="B47" s="11"/>
      <c r="C47"/>
      <c r="D47"/>
    </row>
    <row r="48" spans="1:7" ht="14.45" x14ac:dyDescent="0.3">
      <c r="B48" s="11"/>
      <c r="C48"/>
      <c r="D48"/>
    </row>
    <row r="49" spans="2:4" ht="14.45" x14ac:dyDescent="0.3">
      <c r="B49" s="11"/>
      <c r="C49"/>
      <c r="D49"/>
    </row>
    <row r="50" spans="2:4" ht="14.45" x14ac:dyDescent="0.3">
      <c r="B50" s="11"/>
      <c r="C50"/>
      <c r="D50"/>
    </row>
    <row r="51" spans="2:4" x14ac:dyDescent="0.25">
      <c r="B51" s="11"/>
      <c r="C51"/>
      <c r="D51"/>
    </row>
    <row r="52" spans="2:4" x14ac:dyDescent="0.25">
      <c r="B52" s="11"/>
      <c r="C52"/>
      <c r="D52"/>
    </row>
    <row r="53" spans="2:4" x14ac:dyDescent="0.25">
      <c r="B53" s="11"/>
      <c r="C53"/>
      <c r="D53"/>
    </row>
    <row r="54" spans="2:4" x14ac:dyDescent="0.25">
      <c r="B54" s="11"/>
      <c r="C54"/>
      <c r="D54"/>
    </row>
    <row r="55" spans="2:4" x14ac:dyDescent="0.25">
      <c r="B55" s="11"/>
      <c r="C55"/>
      <c r="D55"/>
    </row>
    <row r="56" spans="2:4" x14ac:dyDescent="0.25">
      <c r="C56"/>
      <c r="D56"/>
    </row>
    <row r="57" spans="2:4" x14ac:dyDescent="0.25">
      <c r="C57"/>
      <c r="D57"/>
    </row>
    <row r="58" spans="2:4" x14ac:dyDescent="0.25">
      <c r="C58"/>
      <c r="D58"/>
    </row>
    <row r="59" spans="2:4" x14ac:dyDescent="0.25">
      <c r="C59"/>
      <c r="D59"/>
    </row>
    <row r="60" spans="2:4" x14ac:dyDescent="0.25">
      <c r="C60"/>
      <c r="D60"/>
    </row>
    <row r="61" spans="2:4" x14ac:dyDescent="0.25">
      <c r="C61"/>
      <c r="D61"/>
    </row>
    <row r="62" spans="2:4" x14ac:dyDescent="0.25">
      <c r="C62"/>
      <c r="D62"/>
    </row>
    <row r="63" spans="2:4" x14ac:dyDescent="0.25">
      <c r="C63"/>
      <c r="D63"/>
    </row>
    <row r="64" spans="2:4" x14ac:dyDescent="0.25">
      <c r="C64"/>
      <c r="D64"/>
    </row>
    <row r="65" spans="3:4" x14ac:dyDescent="0.25">
      <c r="C65"/>
      <c r="D65"/>
    </row>
    <row r="66" spans="3:4" x14ac:dyDescent="0.25">
      <c r="C66"/>
      <c r="D66"/>
    </row>
    <row r="67" spans="3:4" x14ac:dyDescent="0.25">
      <c r="C67"/>
      <c r="D67"/>
    </row>
    <row r="68" spans="3:4" x14ac:dyDescent="0.25">
      <c r="C68"/>
      <c r="D68"/>
    </row>
    <row r="69" spans="3:4" x14ac:dyDescent="0.25">
      <c r="C69"/>
      <c r="D69"/>
    </row>
    <row r="70" spans="3:4" x14ac:dyDescent="0.25">
      <c r="C70"/>
      <c r="D70"/>
    </row>
    <row r="71" spans="3:4" x14ac:dyDescent="0.25">
      <c r="C71"/>
      <c r="D71"/>
    </row>
  </sheetData>
  <mergeCells count="6">
    <mergeCell ref="G9:G10"/>
    <mergeCell ref="A5:G5"/>
    <mergeCell ref="A8:A10"/>
    <mergeCell ref="E8:F8"/>
    <mergeCell ref="B8:B10"/>
    <mergeCell ref="C8:D8"/>
  </mergeCells>
  <pageMargins left="0.70866141732283472" right="0.70866141732283472" top="0.74803149606299213" bottom="0.74803149606299213" header="0.39370078740157483" footer="0.31496062992125984"/>
  <pageSetup paperSize="9" scale="75" orientation="landscape" horizontalDpi="4294967293" verticalDpi="300" r:id="rId1"/>
  <headerFooter>
    <oddHeader>&amp;L&amp;G&amp;CStatistics of insurance market&amp;RAnnual report</oddHeader>
    <oddFooter>&amp;CIn this report the data as of 31 December 2020 are included.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H55"/>
  <sheetViews>
    <sheetView showGridLines="0" showRuler="0" view="pageLayout" zoomScale="72" zoomScaleNormal="70" zoomScalePageLayoutView="72" workbookViewId="0">
      <selection activeCell="A5" sqref="A5:G5"/>
    </sheetView>
  </sheetViews>
  <sheetFormatPr defaultColWidth="9.140625" defaultRowHeight="15" x14ac:dyDescent="0.25"/>
  <cols>
    <col min="1" max="1" width="8.7109375" style="13" customWidth="1"/>
    <col min="2" max="2" width="57.28515625" style="13" customWidth="1"/>
    <col min="3" max="3" width="23.42578125" style="13" customWidth="1"/>
    <col min="4" max="4" width="21.28515625" style="13" customWidth="1"/>
    <col min="5" max="5" width="23.42578125" style="13" customWidth="1"/>
    <col min="6" max="6" width="21.28515625" style="13" customWidth="1"/>
    <col min="7" max="7" width="14.85546875" style="13" customWidth="1"/>
    <col min="8" max="8" width="13.28515625" style="13" customWidth="1"/>
    <col min="9" max="16384" width="9.140625" style="13"/>
  </cols>
  <sheetData>
    <row r="5" spans="1:8" ht="23.25" x14ac:dyDescent="0.35">
      <c r="A5" s="44" t="s">
        <v>30</v>
      </c>
      <c r="B5" s="44"/>
      <c r="C5" s="44"/>
      <c r="D5" s="44"/>
      <c r="E5" s="44"/>
      <c r="F5" s="44"/>
      <c r="G5" s="44"/>
      <c r="H5" s="9"/>
    </row>
    <row r="6" spans="1:8" ht="17.45" customHeight="1" x14ac:dyDescent="0.3">
      <c r="A6" s="3"/>
    </row>
    <row r="7" spans="1:8" s="1" customFormat="1" ht="19.5" thickBot="1" x14ac:dyDescent="0.35">
      <c r="A7" s="10" t="s">
        <v>34</v>
      </c>
      <c r="C7" s="2"/>
      <c r="D7" s="2"/>
      <c r="E7" s="2"/>
      <c r="F7" s="2"/>
    </row>
    <row r="8" spans="1:8" s="1" customFormat="1" ht="17.25" customHeight="1" x14ac:dyDescent="0.2">
      <c r="A8" s="45" t="s">
        <v>68</v>
      </c>
      <c r="B8" s="48" t="s">
        <v>45</v>
      </c>
      <c r="C8" s="51" t="s">
        <v>36</v>
      </c>
      <c r="D8" s="51"/>
      <c r="E8" s="51" t="s">
        <v>35</v>
      </c>
      <c r="F8" s="51"/>
      <c r="G8" s="21" t="s">
        <v>41</v>
      </c>
    </row>
    <row r="9" spans="1:8" s="1" customFormat="1" ht="15" customHeight="1" x14ac:dyDescent="0.2">
      <c r="A9" s="46"/>
      <c r="B9" s="49"/>
      <c r="C9" s="4" t="s">
        <v>37</v>
      </c>
      <c r="D9" s="4" t="s">
        <v>40</v>
      </c>
      <c r="E9" s="4" t="s">
        <v>37</v>
      </c>
      <c r="F9" s="4" t="s">
        <v>40</v>
      </c>
      <c r="G9" s="52" t="s">
        <v>29</v>
      </c>
    </row>
    <row r="10" spans="1:8" s="1" customFormat="1" ht="21" customHeight="1" thickBot="1" x14ac:dyDescent="0.25">
      <c r="A10" s="47"/>
      <c r="B10" s="50"/>
      <c r="C10" s="5" t="s">
        <v>27</v>
      </c>
      <c r="D10" s="20" t="s">
        <v>25</v>
      </c>
      <c r="E10" s="5" t="s">
        <v>28</v>
      </c>
      <c r="F10" s="20" t="s">
        <v>25</v>
      </c>
      <c r="G10" s="53"/>
    </row>
    <row r="11" spans="1:8" s="1" customFormat="1" ht="16.5" customHeight="1" x14ac:dyDescent="0.2">
      <c r="A11" s="6" t="s">
        <v>0</v>
      </c>
      <c r="B11" s="37" t="s">
        <v>46</v>
      </c>
      <c r="C11" s="29">
        <v>6208195.6399999997</v>
      </c>
      <c r="D11" s="22">
        <f>C11/C$35*100</f>
        <v>8.4782483974908072</v>
      </c>
      <c r="E11" s="29">
        <v>6742963</v>
      </c>
      <c r="F11" s="22">
        <f>E11/E$35*100</f>
        <v>8.6190982689434357</v>
      </c>
      <c r="G11" s="34">
        <f>E11/C11*100</f>
        <v>108.61389348870456</v>
      </c>
    </row>
    <row r="12" spans="1:8" s="1" customFormat="1" ht="17.100000000000001" customHeight="1" x14ac:dyDescent="0.2">
      <c r="A12" s="15" t="s">
        <v>1</v>
      </c>
      <c r="B12" s="37" t="s">
        <v>47</v>
      </c>
      <c r="C12" s="29">
        <v>593635.8600000001</v>
      </c>
      <c r="D12" s="23">
        <f t="shared" ref="D12:D28" si="0">C12/C$35*100</f>
        <v>0.81070130044066691</v>
      </c>
      <c r="E12" s="29">
        <v>543889.78</v>
      </c>
      <c r="F12" s="23">
        <f t="shared" ref="F12:F28" si="1">E12/E$35*100</f>
        <v>0.69521951422453698</v>
      </c>
      <c r="G12" s="34">
        <f t="shared" ref="G12:G28" si="2">E12/C12*100</f>
        <v>91.620101925783246</v>
      </c>
    </row>
    <row r="13" spans="1:8" s="1" customFormat="1" ht="17.100000000000001" customHeight="1" x14ac:dyDescent="0.2">
      <c r="A13" s="15" t="s">
        <v>2</v>
      </c>
      <c r="B13" s="37" t="s">
        <v>48</v>
      </c>
      <c r="C13" s="29">
        <v>10308725.1</v>
      </c>
      <c r="D13" s="23">
        <f t="shared" si="0"/>
        <v>14.078153641957112</v>
      </c>
      <c r="E13" s="29">
        <v>10924791.779999999</v>
      </c>
      <c r="F13" s="23">
        <f t="shared" si="1"/>
        <v>13.964462495132402</v>
      </c>
      <c r="G13" s="34">
        <f t="shared" si="2"/>
        <v>105.97616750882221</v>
      </c>
    </row>
    <row r="14" spans="1:8" s="1" customFormat="1" ht="17.100000000000001" customHeight="1" x14ac:dyDescent="0.2">
      <c r="A14" s="16" t="s">
        <v>3</v>
      </c>
      <c r="B14" s="37" t="s">
        <v>49</v>
      </c>
      <c r="C14" s="29">
        <v>0</v>
      </c>
      <c r="D14" s="23">
        <f t="shared" si="0"/>
        <v>0</v>
      </c>
      <c r="E14" s="29">
        <v>0</v>
      </c>
      <c r="F14" s="23">
        <f t="shared" si="1"/>
        <v>0</v>
      </c>
      <c r="G14" s="34" t="s">
        <v>26</v>
      </c>
    </row>
    <row r="15" spans="1:8" s="1" customFormat="1" ht="17.100000000000001" customHeight="1" x14ac:dyDescent="0.2">
      <c r="A15" s="16" t="s">
        <v>4</v>
      </c>
      <c r="B15" s="37" t="s">
        <v>50</v>
      </c>
      <c r="C15" s="29">
        <v>0</v>
      </c>
      <c r="D15" s="23">
        <f t="shared" si="0"/>
        <v>0</v>
      </c>
      <c r="E15" s="29">
        <v>0</v>
      </c>
      <c r="F15" s="23">
        <f t="shared" si="1"/>
        <v>0</v>
      </c>
      <c r="G15" s="34" t="s">
        <v>26</v>
      </c>
    </row>
    <row r="16" spans="1:8" s="1" customFormat="1" ht="17.100000000000001" customHeight="1" x14ac:dyDescent="0.2">
      <c r="A16" s="16" t="s">
        <v>5</v>
      </c>
      <c r="B16" s="37" t="s">
        <v>51</v>
      </c>
      <c r="C16" s="29">
        <v>0</v>
      </c>
      <c r="D16" s="23">
        <f t="shared" si="0"/>
        <v>0</v>
      </c>
      <c r="E16" s="29">
        <v>2431.8200000000002</v>
      </c>
      <c r="F16" s="23">
        <f t="shared" si="1"/>
        <v>3.108439947302399E-3</v>
      </c>
      <c r="G16" s="34" t="s">
        <v>26</v>
      </c>
    </row>
    <row r="17" spans="1:7" s="1" customFormat="1" ht="17.100000000000001" customHeight="1" x14ac:dyDescent="0.2">
      <c r="A17" s="16" t="s">
        <v>6</v>
      </c>
      <c r="B17" s="37" t="s">
        <v>52</v>
      </c>
      <c r="C17" s="29">
        <v>41469.949999999997</v>
      </c>
      <c r="D17" s="23">
        <f t="shared" si="0"/>
        <v>5.6633611039281606E-2</v>
      </c>
      <c r="E17" s="29">
        <v>42064.79</v>
      </c>
      <c r="F17" s="23">
        <f t="shared" si="1"/>
        <v>5.3768730255893314E-2</v>
      </c>
      <c r="G17" s="34">
        <f t="shared" si="2"/>
        <v>101.43438803278038</v>
      </c>
    </row>
    <row r="18" spans="1:7" s="1" customFormat="1" ht="17.100000000000001" customHeight="1" x14ac:dyDescent="0.2">
      <c r="A18" s="16" t="s">
        <v>7</v>
      </c>
      <c r="B18" s="37" t="s">
        <v>53</v>
      </c>
      <c r="C18" s="29">
        <v>2369581.0000000005</v>
      </c>
      <c r="D18" s="23">
        <f t="shared" si="0"/>
        <v>3.2360282247765424</v>
      </c>
      <c r="E18" s="29">
        <v>5052086.7300000014</v>
      </c>
      <c r="F18" s="23">
        <f t="shared" si="1"/>
        <v>6.4577592950005975</v>
      </c>
      <c r="G18" s="34">
        <f t="shared" si="2"/>
        <v>213.20590982118782</v>
      </c>
    </row>
    <row r="19" spans="1:7" s="1" customFormat="1" ht="17.100000000000001" customHeight="1" x14ac:dyDescent="0.2">
      <c r="A19" s="16" t="s">
        <v>8</v>
      </c>
      <c r="B19" s="37" t="s">
        <v>54</v>
      </c>
      <c r="C19" s="29">
        <v>2305838.1500000008</v>
      </c>
      <c r="D19" s="23">
        <f t="shared" si="0"/>
        <v>3.1489775344951401</v>
      </c>
      <c r="E19" s="29">
        <v>1594432.95</v>
      </c>
      <c r="F19" s="23">
        <f t="shared" si="1"/>
        <v>2.0380616472745547</v>
      </c>
      <c r="G19" s="34">
        <f t="shared" si="2"/>
        <v>69.147652449067138</v>
      </c>
    </row>
    <row r="20" spans="1:7" s="1" customFormat="1" ht="17.100000000000001" customHeight="1" x14ac:dyDescent="0.2">
      <c r="A20" s="16" t="s">
        <v>9</v>
      </c>
      <c r="B20" s="37" t="s">
        <v>55</v>
      </c>
      <c r="C20" s="29">
        <v>42896615.230000004</v>
      </c>
      <c r="D20" s="23">
        <f t="shared" si="0"/>
        <v>58.581942390515152</v>
      </c>
      <c r="E20" s="29">
        <v>42627998.710000001</v>
      </c>
      <c r="F20" s="23">
        <f t="shared" si="1"/>
        <v>54.488643922543254</v>
      </c>
      <c r="G20" s="34">
        <f t="shared" si="2"/>
        <v>99.373804859521542</v>
      </c>
    </row>
    <row r="21" spans="1:7" s="1" customFormat="1" ht="17.100000000000001" customHeight="1" x14ac:dyDescent="0.2">
      <c r="A21" s="16" t="s">
        <v>10</v>
      </c>
      <c r="B21" s="37" t="s">
        <v>56</v>
      </c>
      <c r="C21" s="29">
        <v>0</v>
      </c>
      <c r="D21" s="23">
        <f t="shared" si="0"/>
        <v>0</v>
      </c>
      <c r="E21" s="29">
        <v>0</v>
      </c>
      <c r="F21" s="23">
        <f t="shared" si="1"/>
        <v>0</v>
      </c>
      <c r="G21" s="34" t="s">
        <v>26</v>
      </c>
    </row>
    <row r="22" spans="1:7" s="1" customFormat="1" ht="17.100000000000001" customHeight="1" x14ac:dyDescent="0.2">
      <c r="A22" s="16" t="s">
        <v>11</v>
      </c>
      <c r="B22" s="37" t="s">
        <v>57</v>
      </c>
      <c r="C22" s="29">
        <v>0</v>
      </c>
      <c r="D22" s="23">
        <f t="shared" si="0"/>
        <v>0</v>
      </c>
      <c r="E22" s="29">
        <v>0</v>
      </c>
      <c r="F22" s="23">
        <f t="shared" si="1"/>
        <v>0</v>
      </c>
      <c r="G22" s="34" t="s">
        <v>26</v>
      </c>
    </row>
    <row r="23" spans="1:7" s="1" customFormat="1" ht="17.100000000000001" customHeight="1" x14ac:dyDescent="0.2">
      <c r="A23" s="16" t="s">
        <v>12</v>
      </c>
      <c r="B23" s="37" t="s">
        <v>58</v>
      </c>
      <c r="C23" s="29">
        <v>355513.08999999997</v>
      </c>
      <c r="D23" s="23">
        <f t="shared" si="0"/>
        <v>0.48550794149578458</v>
      </c>
      <c r="E23" s="29">
        <v>208925.97000000003</v>
      </c>
      <c r="F23" s="23">
        <f t="shared" si="1"/>
        <v>0.26705670287147187</v>
      </c>
      <c r="G23" s="34">
        <f t="shared" si="2"/>
        <v>58.7674479159122</v>
      </c>
    </row>
    <row r="24" spans="1:7" s="1" customFormat="1" ht="17.100000000000001" customHeight="1" x14ac:dyDescent="0.2">
      <c r="A24" s="16" t="s">
        <v>13</v>
      </c>
      <c r="B24" s="37" t="s">
        <v>59</v>
      </c>
      <c r="C24" s="29">
        <v>49709.64</v>
      </c>
      <c r="D24" s="23">
        <f t="shared" si="0"/>
        <v>6.7886178224538837E-2</v>
      </c>
      <c r="E24" s="29">
        <v>215193.16000000003</v>
      </c>
      <c r="F24" s="23">
        <f t="shared" si="1"/>
        <v>0.27506765094876956</v>
      </c>
      <c r="G24" s="34">
        <f t="shared" si="2"/>
        <v>432.90025838046711</v>
      </c>
    </row>
    <row r="25" spans="1:7" s="1" customFormat="1" ht="17.100000000000001" customHeight="1" x14ac:dyDescent="0.2">
      <c r="A25" s="16" t="s">
        <v>14</v>
      </c>
      <c r="B25" s="37" t="s">
        <v>60</v>
      </c>
      <c r="C25" s="29">
        <v>860.81</v>
      </c>
      <c r="D25" s="23">
        <f t="shared" si="0"/>
        <v>1.1755687845952068E-3</v>
      </c>
      <c r="E25" s="29">
        <v>0</v>
      </c>
      <c r="F25" s="23">
        <f t="shared" si="1"/>
        <v>0</v>
      </c>
      <c r="G25" s="34">
        <f t="shared" si="2"/>
        <v>0</v>
      </c>
    </row>
    <row r="26" spans="1:7" s="1" customFormat="1" ht="17.100000000000001" customHeight="1" x14ac:dyDescent="0.2">
      <c r="A26" s="16" t="s">
        <v>15</v>
      </c>
      <c r="B26" s="37" t="s">
        <v>61</v>
      </c>
      <c r="C26" s="29">
        <v>150879.94</v>
      </c>
      <c r="D26" s="23">
        <f t="shared" si="0"/>
        <v>0.2060498224760374</v>
      </c>
      <c r="E26" s="29">
        <v>308459.07</v>
      </c>
      <c r="F26" s="23">
        <f t="shared" si="1"/>
        <v>0.3942834976666641</v>
      </c>
      <c r="G26" s="34">
        <f t="shared" si="2"/>
        <v>204.44007997352065</v>
      </c>
    </row>
    <row r="27" spans="1:7" s="1" customFormat="1" ht="17.100000000000001" customHeight="1" x14ac:dyDescent="0.2">
      <c r="A27" s="16" t="s">
        <v>16</v>
      </c>
      <c r="B27" s="37" t="s">
        <v>62</v>
      </c>
      <c r="C27" s="29">
        <v>0</v>
      </c>
      <c r="D27" s="23">
        <f t="shared" si="0"/>
        <v>0</v>
      </c>
      <c r="E27" s="29">
        <v>0</v>
      </c>
      <c r="F27" s="23">
        <f t="shared" si="1"/>
        <v>0</v>
      </c>
      <c r="G27" s="34" t="s">
        <v>26</v>
      </c>
    </row>
    <row r="28" spans="1:7" s="1" customFormat="1" ht="17.100000000000001" customHeight="1" x14ac:dyDescent="0.2">
      <c r="A28" s="16" t="s">
        <v>17</v>
      </c>
      <c r="B28" s="37" t="s">
        <v>63</v>
      </c>
      <c r="C28" s="29">
        <v>4117.29</v>
      </c>
      <c r="D28" s="23">
        <f t="shared" si="0"/>
        <v>5.6227943461693046E-3</v>
      </c>
      <c r="E28" s="29">
        <v>6168.5</v>
      </c>
      <c r="F28" s="23">
        <f t="shared" si="1"/>
        <v>7.8847989633010866E-3</v>
      </c>
      <c r="G28" s="34">
        <f t="shared" si="2"/>
        <v>149.81942005542481</v>
      </c>
    </row>
    <row r="29" spans="1:7" s="1" customFormat="1" ht="17.100000000000001" customHeight="1" x14ac:dyDescent="0.2">
      <c r="A29" s="17" t="s">
        <v>23</v>
      </c>
      <c r="B29" s="38" t="s">
        <v>42</v>
      </c>
      <c r="C29" s="31">
        <f>SUM(C11:C28)</f>
        <v>65285141.70000001</v>
      </c>
      <c r="D29" s="24">
        <f>SUM(D11:D28)</f>
        <v>89.156927406041817</v>
      </c>
      <c r="E29" s="31">
        <f>SUM(E11:E28)</f>
        <v>68269406.25999999</v>
      </c>
      <c r="F29" s="24">
        <f>SUM(F11:F28)</f>
        <v>87.264414963772182</v>
      </c>
      <c r="G29" s="7">
        <f>E29/C29*100</f>
        <v>104.57112366197097</v>
      </c>
    </row>
    <row r="30" spans="1:7" s="1" customFormat="1" ht="17.100000000000001" customHeight="1" x14ac:dyDescent="0.2">
      <c r="A30" s="18" t="s">
        <v>22</v>
      </c>
      <c r="B30" s="39" t="s">
        <v>64</v>
      </c>
      <c r="C30" s="29">
        <v>6665206.3499999996</v>
      </c>
      <c r="D30" s="23">
        <f>C30/C$35*100</f>
        <v>9.1023669891680559</v>
      </c>
      <c r="E30" s="29">
        <v>8910633.8100000005</v>
      </c>
      <c r="F30" s="23">
        <f>E30/E$35*100</f>
        <v>11.389893203768114</v>
      </c>
      <c r="G30" s="34">
        <f>E30/C30*100</f>
        <v>133.68879134552228</v>
      </c>
    </row>
    <row r="31" spans="1:7" s="1" customFormat="1" ht="17.100000000000001" customHeight="1" x14ac:dyDescent="0.2">
      <c r="A31" s="18" t="s">
        <v>20</v>
      </c>
      <c r="B31" s="40" t="s">
        <v>65</v>
      </c>
      <c r="C31" s="29">
        <v>2992.15</v>
      </c>
      <c r="D31" s="23">
        <f t="shared" ref="D31:D33" si="3">C31/C$35*100</f>
        <v>4.0862421891318043E-3</v>
      </c>
      <c r="E31" s="29">
        <v>16284.99</v>
      </c>
      <c r="F31" s="23">
        <f>E31/E$35*100</f>
        <v>2.0816060998519664E-2</v>
      </c>
      <c r="G31" s="34">
        <f t="shared" ref="G31:G32" si="4">E31/C31*100</f>
        <v>544.25713951506441</v>
      </c>
    </row>
    <row r="32" spans="1:7" s="1" customFormat="1" ht="17.100000000000001" customHeight="1" x14ac:dyDescent="0.2">
      <c r="A32" s="18" t="s">
        <v>21</v>
      </c>
      <c r="B32" s="41" t="s">
        <v>66</v>
      </c>
      <c r="C32" s="29">
        <v>1271639.17</v>
      </c>
      <c r="D32" s="23">
        <f t="shared" si="3"/>
        <v>1.7366193626009891</v>
      </c>
      <c r="E32" s="29">
        <v>1036487.5800000001</v>
      </c>
      <c r="F32" s="23">
        <f>E32/E$35*100</f>
        <v>1.3248757714612065</v>
      </c>
      <c r="G32" s="34">
        <f t="shared" si="4"/>
        <v>81.507994126981799</v>
      </c>
    </row>
    <row r="33" spans="1:7" s="1" customFormat="1" ht="17.100000000000001" customHeight="1" x14ac:dyDescent="0.2">
      <c r="A33" s="16" t="s">
        <v>19</v>
      </c>
      <c r="B33" s="41" t="s">
        <v>67</v>
      </c>
      <c r="C33" s="29">
        <v>0</v>
      </c>
      <c r="D33" s="23">
        <f t="shared" si="3"/>
        <v>0</v>
      </c>
      <c r="E33" s="29">
        <v>0</v>
      </c>
      <c r="F33" s="23">
        <f>E33/E$35*100</f>
        <v>0</v>
      </c>
      <c r="G33" s="34" t="s">
        <v>26</v>
      </c>
    </row>
    <row r="34" spans="1:7" s="1" customFormat="1" ht="17.100000000000001" customHeight="1" x14ac:dyDescent="0.2">
      <c r="A34" s="17" t="s">
        <v>18</v>
      </c>
      <c r="B34" s="42" t="s">
        <v>43</v>
      </c>
      <c r="C34" s="32">
        <f>SUM(C30:C33)</f>
        <v>7939837.6699999999</v>
      </c>
      <c r="D34" s="25">
        <f>SUM(D30:D33)</f>
        <v>10.843072593958176</v>
      </c>
      <c r="E34" s="32">
        <f>SUM(E30:E33)</f>
        <v>9963406.3800000008</v>
      </c>
      <c r="F34" s="25">
        <f>SUM(F30:F33)</f>
        <v>12.735585036227841</v>
      </c>
      <c r="G34" s="8">
        <f>E34/C34*100</f>
        <v>125.48627307137377</v>
      </c>
    </row>
    <row r="35" spans="1:7" s="1" customFormat="1" ht="17.100000000000001" customHeight="1" x14ac:dyDescent="0.2">
      <c r="A35" s="19" t="s">
        <v>24</v>
      </c>
      <c r="B35" s="43" t="s">
        <v>44</v>
      </c>
      <c r="C35" s="26">
        <f>C29+C34</f>
        <v>73224979.370000005</v>
      </c>
      <c r="D35" s="26">
        <f>D29+D34</f>
        <v>100</v>
      </c>
      <c r="E35" s="26">
        <f>E29+E34</f>
        <v>78232812.639999986</v>
      </c>
      <c r="F35" s="26">
        <f>F29+F34</f>
        <v>100.00000000000003</v>
      </c>
      <c r="G35" s="35">
        <f>E35/C35*100</f>
        <v>106.83896849556733</v>
      </c>
    </row>
    <row r="36" spans="1:7" x14ac:dyDescent="0.25">
      <c r="C36" s="27"/>
      <c r="D36" s="27"/>
      <c r="E36" s="27"/>
    </row>
    <row r="37" spans="1:7" x14ac:dyDescent="0.25">
      <c r="A37" s="36" t="s">
        <v>31</v>
      </c>
      <c r="C37" s="28"/>
      <c r="D37" s="27"/>
      <c r="E37" s="28"/>
    </row>
    <row r="38" spans="1:7" x14ac:dyDescent="0.25">
      <c r="A38" s="36" t="s">
        <v>69</v>
      </c>
      <c r="C38" s="14"/>
      <c r="E38" s="14"/>
    </row>
    <row r="39" spans="1:7" ht="14.45" x14ac:dyDescent="0.3">
      <c r="A39" s="33"/>
    </row>
    <row r="43" spans="1:7" ht="14.45" x14ac:dyDescent="0.3">
      <c r="C43" s="12"/>
      <c r="D43" s="12"/>
      <c r="E43" s="12"/>
      <c r="F43" s="12"/>
    </row>
    <row r="44" spans="1:7" ht="14.45" x14ac:dyDescent="0.3">
      <c r="C44" s="12"/>
      <c r="D44" s="12"/>
      <c r="E44" s="12"/>
      <c r="F44" s="12"/>
    </row>
    <row r="45" spans="1:7" ht="14.45" x14ac:dyDescent="0.3">
      <c r="C45" s="12"/>
      <c r="D45" s="12"/>
      <c r="E45" s="12"/>
      <c r="F45" s="12"/>
    </row>
    <row r="46" spans="1:7" ht="14.45" x14ac:dyDescent="0.3">
      <c r="C46" s="12"/>
      <c r="D46" s="12"/>
      <c r="E46" s="12"/>
      <c r="F46" s="12"/>
    </row>
    <row r="47" spans="1:7" ht="14.45" x14ac:dyDescent="0.3">
      <c r="C47" s="12"/>
      <c r="D47" s="12"/>
      <c r="E47" s="12"/>
      <c r="F47" s="12"/>
    </row>
    <row r="48" spans="1:7" ht="14.45" x14ac:dyDescent="0.3">
      <c r="C48" s="12"/>
      <c r="D48" s="12"/>
      <c r="E48" s="12"/>
      <c r="F48" s="12"/>
    </row>
    <row r="49" spans="3:6" ht="14.45" x14ac:dyDescent="0.3">
      <c r="C49" s="12"/>
      <c r="D49" s="12"/>
      <c r="E49" s="12"/>
      <c r="F49" s="12"/>
    </row>
    <row r="50" spans="3:6" ht="14.45" x14ac:dyDescent="0.3">
      <c r="C50" s="12"/>
      <c r="D50" s="12"/>
      <c r="E50" s="12"/>
      <c r="F50" s="12"/>
    </row>
    <row r="51" spans="3:6" x14ac:dyDescent="0.25">
      <c r="C51" s="12"/>
      <c r="D51" s="12"/>
      <c r="E51" s="12"/>
      <c r="F51" s="12"/>
    </row>
    <row r="52" spans="3:6" x14ac:dyDescent="0.25">
      <c r="C52" s="12"/>
      <c r="D52" s="12"/>
      <c r="E52" s="12"/>
      <c r="F52" s="12"/>
    </row>
    <row r="53" spans="3:6" x14ac:dyDescent="0.25">
      <c r="C53" s="12"/>
      <c r="D53" s="12"/>
      <c r="E53" s="12"/>
      <c r="F53" s="12"/>
    </row>
    <row r="54" spans="3:6" x14ac:dyDescent="0.25">
      <c r="C54" s="12"/>
      <c r="D54" s="12"/>
      <c r="E54" s="12"/>
      <c r="F54" s="12"/>
    </row>
    <row r="55" spans="3:6" x14ac:dyDescent="0.25">
      <c r="C55" s="12"/>
      <c r="D55" s="12"/>
      <c r="E55" s="12"/>
      <c r="F55" s="12"/>
    </row>
  </sheetData>
  <mergeCells count="6">
    <mergeCell ref="A5:G5"/>
    <mergeCell ref="A8:A10"/>
    <mergeCell ref="B8:B10"/>
    <mergeCell ref="C8:D8"/>
    <mergeCell ref="E8:F8"/>
    <mergeCell ref="G9:G10"/>
  </mergeCells>
  <pageMargins left="0.70866141732283472" right="0.70866141732283472" top="0.74803149606299213" bottom="0.74803149606299213" header="0.39370078740157483" footer="0.31496062992125984"/>
  <pageSetup paperSize="9" scale="75" orientation="landscape" horizontalDpi="4294967293" verticalDpi="300" r:id="rId1"/>
  <headerFooter>
    <oddHeader>&amp;L&amp;G&amp;CStatistics of insurance market&amp;RAnnual report</oddHeader>
    <oddFooter>&amp;CIn this report the data as of 31 December 2020 are included.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BiH</vt:lpstr>
      <vt:lpstr>FBiH</vt:lpstr>
      <vt:lpstr>RS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KOC</dc:creator>
  <cp:lastModifiedBy>Muamer</cp:lastModifiedBy>
  <cp:lastPrinted>2020-07-06T12:07:13Z</cp:lastPrinted>
  <dcterms:created xsi:type="dcterms:W3CDTF">2018-01-08T12:56:16Z</dcterms:created>
  <dcterms:modified xsi:type="dcterms:W3CDTF">2021-08-10T09:33:41Z</dcterms:modified>
</cp:coreProperties>
</file>