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UGODIŠNJI\Jezici\EN EV UPLOAD 16920_\"/>
    </mc:Choice>
  </mc:AlternateContent>
  <xr:revisionPtr revIDLastSave="0" documentId="13_ncr:1_{E57DD019-44EB-486F-A406-B9CAC52B1B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81029"/>
</workbook>
</file>

<file path=xl/calcChain.xml><?xml version="1.0" encoding="utf-8"?>
<calcChain xmlns="http://schemas.openxmlformats.org/spreadsheetml/2006/main">
  <c r="H21" i="23" l="1"/>
  <c r="E30" i="21" l="1"/>
  <c r="E31" i="21"/>
  <c r="E32" i="21"/>
  <c r="E29" i="21"/>
  <c r="C30" i="21"/>
  <c r="C31" i="21"/>
  <c r="C32" i="21"/>
  <c r="C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I21" i="24" s="1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F16" i="24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I30" i="25" s="1"/>
  <c r="F25" i="25"/>
  <c r="I25" i="25" s="1"/>
  <c r="F23" i="25"/>
  <c r="F20" i="25"/>
  <c r="F18" i="25"/>
  <c r="I18" i="25" s="1"/>
  <c r="F16" i="25"/>
  <c r="I16" i="25" s="1"/>
  <c r="F12" i="25"/>
  <c r="F10" i="25"/>
  <c r="F33" i="25"/>
  <c r="I33" i="25" s="1"/>
  <c r="F31" i="25"/>
  <c r="I31" i="25" s="1"/>
  <c r="F29" i="25"/>
  <c r="F27" i="25"/>
  <c r="F26" i="25"/>
  <c r="I26" i="25" s="1"/>
  <c r="F24" i="25"/>
  <c r="I24" i="25" s="1"/>
  <c r="F22" i="25"/>
  <c r="F21" i="25"/>
  <c r="F19" i="25"/>
  <c r="I19" i="25" s="1"/>
  <c r="F17" i="25"/>
  <c r="I17" i="25" s="1"/>
  <c r="F15" i="25"/>
  <c r="F14" i="25"/>
  <c r="F13" i="25"/>
  <c r="I13" i="25" s="1"/>
  <c r="F11" i="25"/>
  <c r="I11" i="25" s="1"/>
  <c r="G34" i="24"/>
  <c r="I14" i="25" l="1"/>
  <c r="I10" i="25"/>
  <c r="I16" i="24"/>
  <c r="I27" i="24"/>
  <c r="I14" i="24"/>
  <c r="I21" i="25"/>
  <c r="I27" i="25"/>
  <c r="I20" i="25"/>
  <c r="I32" i="25"/>
  <c r="I15" i="25"/>
  <c r="I22" i="25"/>
  <c r="I29" i="25"/>
  <c r="I12" i="25"/>
  <c r="I23" i="25"/>
  <c r="D34" i="25"/>
  <c r="I13" i="24"/>
  <c r="I19" i="24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C34" i="21"/>
  <c r="D10" i="21" s="1"/>
  <c r="C28" i="23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E33" i="23"/>
  <c r="E28" i="23"/>
  <c r="C33" i="23"/>
  <c r="C33" i="22"/>
  <c r="C28" i="22"/>
  <c r="G33" i="22" l="1"/>
  <c r="H33" i="22"/>
  <c r="H28" i="23"/>
  <c r="G28" i="23"/>
  <c r="H28" i="22"/>
  <c r="G28" i="22"/>
  <c r="C34" i="23"/>
  <c r="G33" i="23"/>
  <c r="H33" i="23"/>
  <c r="I28" i="21"/>
  <c r="D34" i="21"/>
  <c r="C34" i="22"/>
  <c r="E34" i="23"/>
  <c r="F28" i="23" s="1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31" i="23"/>
  <c r="I31" i="23" s="1"/>
  <c r="F29" i="23"/>
  <c r="I29" i="23" s="1"/>
  <c r="F27" i="23"/>
  <c r="I27" i="23" s="1"/>
  <c r="F25" i="23"/>
  <c r="I25" i="23" s="1"/>
  <c r="F23" i="23"/>
  <c r="I23" i="23" s="1"/>
  <c r="F21" i="23"/>
  <c r="I21" i="23" s="1"/>
  <c r="F19" i="23"/>
  <c r="I19" i="23" s="1"/>
  <c r="F17" i="23"/>
  <c r="I17" i="23" s="1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0" i="23" l="1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<sst xmlns="http://schemas.openxmlformats.org/spreadsheetml/2006/main" count="349" uniqueCount="103">
  <si>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</si>
  <si>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</si>
  <si>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</si>
  <si>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</si>
  <si>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</si>
  <si>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</si>
  <si>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</si>
  <si>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</si>
  <si>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</si>
  <si>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</si>
  <si>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</si>
  <si>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</si>
  <si>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</si>
  <si>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</si>
  <si>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</si>
  <si>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</si>
  <si>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</si>
  <si>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</si>
  <si>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</si>
  <si>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</si>
  <si>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</si>
  <si>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</si>
  <si>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</si>
  <si>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</si>
  <si>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</si>
  <si>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</si>
  <si>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</si>
  <si>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</si>
  <si>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</si>
  <si>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</si>
  <si>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</si>
  <si>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</si>
  <si>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</si>
  <si>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</si>
  <si>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</si>
  <si>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</si>
  <si>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</si>
  <si>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</si>
  <si>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</si>
  <si>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</si>
  <si>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</si>
  <si>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</si>
  <si>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</si>
  <si>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</si>
  <si>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</si>
  <si>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</si>
  <si>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</si>
  <si>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</si>
  <si>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</si>
  <si>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</si>
  <si>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</si>
  <si>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</si>
  <si>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</si>
  <si>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</si>
  <si>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</si>
  <si>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</si>
  <si>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</si>
  <si>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</si>
  <si>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</si>
  <si>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</si>
  <si>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</si>
  <si>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</si>
  <si>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</si>
  <si>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</si>
  <si>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</si>
  <si>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</si>
  <si>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Code</t>
  </si>
  <si>
    <t>Class of insurance</t>
  </si>
  <si>
    <t>Accident insurance</t>
  </si>
  <si>
    <t>Health insurance</t>
  </si>
  <si>
    <t>Land motor vehicles insurance</t>
  </si>
  <si>
    <t>Railway rolling stock insurance</t>
  </si>
  <si>
    <t>Aircraft insurance</t>
  </si>
  <si>
    <t>Vessel insurance</t>
  </si>
  <si>
    <t xml:space="preserve">Goods in transit insurance </t>
  </si>
  <si>
    <t>Fire and other natural disasters insurance</t>
  </si>
  <si>
    <t>Other damage to property insurance</t>
  </si>
  <si>
    <t>Motor vehicle liability insurance</t>
  </si>
  <si>
    <t>Aircraft  liability insurance</t>
  </si>
  <si>
    <t>Vessel liability insurance</t>
  </si>
  <si>
    <t>General liability insurance</t>
  </si>
  <si>
    <t>Credit insurance</t>
  </si>
  <si>
    <t>Suretyship insurance</t>
  </si>
  <si>
    <t>Insurance against various financial losses</t>
  </si>
  <si>
    <t xml:space="preserve">Legal expenses insurance </t>
  </si>
  <si>
    <t>Assistance insurance</t>
  </si>
  <si>
    <t>NON-LIFE INSURANCE</t>
  </si>
  <si>
    <t>Life insurance</t>
  </si>
  <si>
    <t>Annuity insurance</t>
  </si>
  <si>
    <t>Additional insurance with life insurance</t>
  </si>
  <si>
    <t>Other types of life insurance</t>
  </si>
  <si>
    <t xml:space="preserve">LIFE INSURANCE </t>
  </si>
  <si>
    <t>NON-LIFE AND LIFE INSURANCE</t>
  </si>
  <si>
    <t>Premium</t>
  </si>
  <si>
    <t>Share</t>
  </si>
  <si>
    <t>Life and nonlife insurance</t>
  </si>
  <si>
    <t>Change in share</t>
  </si>
  <si>
    <t>Change in value of premium</t>
  </si>
  <si>
    <t xml:space="preserve"> Absolute (KM)</t>
  </si>
  <si>
    <t>Relative (%)</t>
  </si>
  <si>
    <t>PREMIUM PER CLASS OF INSURANCE IN BOSNIA AND HERZEGOVINA</t>
  </si>
  <si>
    <t>PREMIUM PER CLASS OF INSURANCE IN FEDERATION OF BOSNIA AND HERZEGOVINA</t>
  </si>
  <si>
    <t>PREMIUM PER CLASS OF INSURANCE IN REPUBLIC OF SRPSKA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</si>
</sst>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1"/>
    </row>
    <row r="3" spans="1:9" x14ac:dyDescent="0.3">
      <c r="C3" s="35"/>
    </row>
    <row r="4" spans="1:9" x14ac:dyDescent="0.3">
      <c r="C4" s="65" t="s">
        <v>100</v>
      </c>
    </row>
    <row r="5" spans="1:9" s="1" customFormat="1" ht="15" customHeight="1" x14ac:dyDescent="0.25">
      <c r="C5" s="3"/>
      <c r="D5" s="2"/>
      <c r="E5" s="3"/>
      <c r="F5" s="3"/>
    </row>
    <row r="6" spans="1:9" s="1" customFormat="1" ht="15" customHeight="1" thickBot="1" x14ac:dyDescent="0.3">
      <c r="C6" s="3"/>
      <c r="D6" s="2"/>
      <c r="E6" s="3"/>
      <c r="F6" s="3"/>
    </row>
    <row r="7" spans="1:9" s="1" customFormat="1" ht="15" customHeight="1" x14ac:dyDescent="0.3">
      <c r="A7" s="42"/>
      <c r="B7" s="13"/>
      <c r="C7" s="67" t="s">
        <v>95</v>
      </c>
      <c r="D7" s="67"/>
      <c r="E7" s="67"/>
      <c r="F7" s="67"/>
      <c r="G7" s="67"/>
      <c r="H7" s="67"/>
      <c r="I7" s="68"/>
    </row>
    <row r="8" spans="1:9" s="1" customFormat="1" ht="26.25" customHeight="1" x14ac:dyDescent="0.25">
      <c r="A8" s="39" t="s">
        <v>66</v>
      </c>
      <c r="B8" s="41" t="s">
        <v>67</v>
      </c>
      <c r="C8" s="40" t="s">
        <v>93</v>
      </c>
      <c r="D8" s="40" t="s">
        <v>94</v>
      </c>
      <c r="E8" s="40" t="s">
        <v>93</v>
      </c>
      <c r="F8" s="40" t="s">
        <v>94</v>
      </c>
      <c r="G8" s="69" t="s">
        <v>97</v>
      </c>
      <c r="H8" s="69"/>
      <c r="I8" s="10" t="s">
        <v>96</v>
      </c>
    </row>
    <row r="9" spans="1:9" s="1" customFormat="1" ht="24.75" customHeight="1" thickBot="1" x14ac:dyDescent="0.3">
      <c r="A9" s="43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98</v>
      </c>
      <c r="H9" s="11" t="s">
        <v>99</v>
      </c>
      <c r="I9" s="9" t="s">
        <v>26</v>
      </c>
    </row>
    <row r="10" spans="1:9" s="1" customFormat="1" ht="16.5" customHeight="1" x14ac:dyDescent="0.25">
      <c r="A10" s="18" t="s">
        <v>0</v>
      </c>
      <c r="B10" s="12" t="s">
        <v>68</v>
      </c>
      <c r="C10" s="50">
        <f>FBiH!C10+RS!C10</f>
        <v>26352978.77</v>
      </c>
      <c r="D10" s="32">
        <f>C10/C$34*100</f>
        <v>6.8846417863875446</v>
      </c>
      <c r="E10" s="50">
        <f>FBiH!E10+RS!E10</f>
        <v>24115920.41</v>
      </c>
      <c r="F10" s="32">
        <f>E10/E$34*100</f>
        <v>6.4307252451476753</v>
      </c>
      <c r="G10" s="54">
        <f>E10-C10</f>
        <v>-2237058.3599999994</v>
      </c>
      <c r="H10" s="26">
        <f>(E10-C10)/C10</f>
        <v>-8.488825417135186E-2</v>
      </c>
      <c r="I10" s="27">
        <f>F10-D10</f>
        <v>-0.45391654123986935</v>
      </c>
    </row>
    <row r="11" spans="1:9" s="1" customFormat="1" ht="17.100000000000001" customHeight="1" x14ac:dyDescent="0.25">
      <c r="A11" s="22" t="s">
        <v>1</v>
      </c>
      <c r="B11" s="12" t="s">
        <v>69</v>
      </c>
      <c r="C11" s="50">
        <f>FBiH!C11+RS!C11</f>
        <v>5541559.0999999996</v>
      </c>
      <c r="D11" s="32">
        <f t="shared" ref="D11:F33" si="0">C11/C$34*100</f>
        <v>1.4477167713969266</v>
      </c>
      <c r="E11" s="50">
        <f>FBiH!E11+RS!E11</f>
        <v>4079807.13</v>
      </c>
      <c r="F11" s="32">
        <f t="shared" si="0"/>
        <v>1.0879169552801025</v>
      </c>
      <c r="G11" s="54">
        <f t="shared" ref="G11:G33" si="1">E11-C11</f>
        <v>-1461751.9699999997</v>
      </c>
      <c r="H11" s="26">
        <f t="shared" ref="H11:H33" si="2">(E11-C11)/C11</f>
        <v>-0.26377991168586468</v>
      </c>
      <c r="I11" s="27">
        <f t="shared" ref="I11:I28" si="3">F11-D11</f>
        <v>-0.3597998161168241</v>
      </c>
    </row>
    <row r="12" spans="1:9" s="1" customFormat="1" ht="17.100000000000001" customHeight="1" x14ac:dyDescent="0.25">
      <c r="A12" s="22" t="s">
        <v>2</v>
      </c>
      <c r="B12" s="12" t="s">
        <v>70</v>
      </c>
      <c r="C12" s="50">
        <f>FBiH!C12+RS!C12</f>
        <v>37825655.990000002</v>
      </c>
      <c r="D12" s="32">
        <f t="shared" si="0"/>
        <v>9.8818465304851895</v>
      </c>
      <c r="E12" s="50">
        <f>FBiH!E12+RS!E12</f>
        <v>36487745.170000002</v>
      </c>
      <c r="F12" s="32">
        <f t="shared" si="0"/>
        <v>9.729782650382953</v>
      </c>
      <c r="G12" s="54">
        <f t="shared" si="1"/>
        <v>-1337910.8200000003</v>
      </c>
      <c r="H12" s="26">
        <f t="shared" si="2"/>
        <v>-3.537045914957046E-2</v>
      </c>
      <c r="I12" s="27">
        <f t="shared" si="3"/>
        <v>-0.15206388010223648</v>
      </c>
    </row>
    <row r="13" spans="1:9" s="1" customFormat="1" ht="17.100000000000001" customHeight="1" x14ac:dyDescent="0.25">
      <c r="A13" s="19" t="s">
        <v>3</v>
      </c>
      <c r="B13" s="12" t="s">
        <v>71</v>
      </c>
      <c r="C13" s="50">
        <f>FBiH!C13+RS!C13</f>
        <v>0</v>
      </c>
      <c r="D13" s="32">
        <f t="shared" si="0"/>
        <v>0</v>
      </c>
      <c r="E13" s="50">
        <f>FBiH!E13+RS!E13</f>
        <v>0</v>
      </c>
      <c r="F13" s="32">
        <f t="shared" si="0"/>
        <v>0</v>
      </c>
      <c r="G13" s="54">
        <f t="shared" si="1"/>
        <v>0</v>
      </c>
      <c r="H13" s="26" t="s">
        <v>27</v>
      </c>
      <c r="I13" s="27">
        <f t="shared" si="3"/>
        <v>0</v>
      </c>
    </row>
    <row r="14" spans="1:9" s="1" customFormat="1" ht="17.100000000000001" customHeight="1" x14ac:dyDescent="0.25">
      <c r="A14" s="19" t="s">
        <v>4</v>
      </c>
      <c r="B14" s="12" t="s">
        <v>72</v>
      </c>
      <c r="C14" s="50">
        <f>FBiH!C14+RS!C14</f>
        <v>0</v>
      </c>
      <c r="D14" s="32">
        <f t="shared" si="0"/>
        <v>0</v>
      </c>
      <c r="E14" s="50">
        <f>FBiH!E14+RS!E14</f>
        <v>4728</v>
      </c>
      <c r="F14" s="32">
        <f t="shared" si="0"/>
        <v>1.2607633647045283E-3</v>
      </c>
      <c r="G14" s="54">
        <f t="shared" si="1"/>
        <v>4728</v>
      </c>
      <c r="H14" s="26" t="s">
        <v>27</v>
      </c>
      <c r="I14" s="27">
        <f t="shared" si="3"/>
        <v>1.2607633647045283E-3</v>
      </c>
    </row>
    <row r="15" spans="1:9" s="1" customFormat="1" ht="17.100000000000001" customHeight="1" x14ac:dyDescent="0.25">
      <c r="A15" s="19" t="s">
        <v>5</v>
      </c>
      <c r="B15" s="12" t="s">
        <v>73</v>
      </c>
      <c r="C15" s="50">
        <f>FBiH!C15+RS!C15</f>
        <v>14452.7</v>
      </c>
      <c r="D15" s="32">
        <f t="shared" si="0"/>
        <v>3.7757273367288215E-3</v>
      </c>
      <c r="E15" s="50">
        <f>FBiH!E15+RS!E15</f>
        <v>10123.01</v>
      </c>
      <c r="F15" s="32">
        <f t="shared" si="0"/>
        <v>2.6993908943607416E-3</v>
      </c>
      <c r="G15" s="54">
        <f t="shared" si="1"/>
        <v>-4329.6900000000005</v>
      </c>
      <c r="H15" s="26">
        <f t="shared" si="2"/>
        <v>-0.29957654971043474</v>
      </c>
      <c r="I15" s="27">
        <f t="shared" si="3"/>
        <v>-1.0763364423680799E-3</v>
      </c>
    </row>
    <row r="16" spans="1:9" s="1" customFormat="1" ht="17.100000000000001" customHeight="1" x14ac:dyDescent="0.25">
      <c r="A16" s="19" t="s">
        <v>6</v>
      </c>
      <c r="B16" s="12" t="s">
        <v>74</v>
      </c>
      <c r="C16" s="50">
        <f>FBiH!C16+RS!C16</f>
        <v>2596627.42</v>
      </c>
      <c r="D16" s="32">
        <f t="shared" si="0"/>
        <v>0.67836163021398277</v>
      </c>
      <c r="E16" s="50">
        <f>FBiH!E16+RS!E16</f>
        <v>2349470.73</v>
      </c>
      <c r="F16" s="32">
        <f t="shared" si="0"/>
        <v>0.62650732293350353</v>
      </c>
      <c r="G16" s="54">
        <f t="shared" si="1"/>
        <v>-247156.68999999994</v>
      </c>
      <c r="H16" s="26">
        <f t="shared" si="2"/>
        <v>-9.5183732597262621E-2</v>
      </c>
      <c r="I16" s="27">
        <f t="shared" si="3"/>
        <v>-5.1854307280479239E-2</v>
      </c>
    </row>
    <row r="17" spans="1:9" s="1" customFormat="1" ht="17.100000000000001" customHeight="1" x14ac:dyDescent="0.25">
      <c r="A17" s="19" t="s">
        <v>7</v>
      </c>
      <c r="B17" s="12" t="s">
        <v>75</v>
      </c>
      <c r="C17" s="50">
        <f>FBiH!C17+RS!C17</f>
        <v>17388682.280000001</v>
      </c>
      <c r="D17" s="32">
        <f t="shared" si="0"/>
        <v>4.5427444722638715</v>
      </c>
      <c r="E17" s="50">
        <f>FBiH!E17+RS!E17</f>
        <v>17888156.739999998</v>
      </c>
      <c r="F17" s="32">
        <f t="shared" si="0"/>
        <v>4.7700365228181862</v>
      </c>
      <c r="G17" s="54">
        <f t="shared" si="1"/>
        <v>499474.45999999717</v>
      </c>
      <c r="H17" s="26">
        <f t="shared" si="2"/>
        <v>2.8724112152792587E-2</v>
      </c>
      <c r="I17" s="27">
        <f t="shared" si="3"/>
        <v>0.22729205055431478</v>
      </c>
    </row>
    <row r="18" spans="1:9" s="1" customFormat="1" ht="17.100000000000001" customHeight="1" x14ac:dyDescent="0.25">
      <c r="A18" s="19" t="s">
        <v>8</v>
      </c>
      <c r="B18" s="12" t="s">
        <v>76</v>
      </c>
      <c r="C18" s="50">
        <f>FBiH!C18+RS!C18</f>
        <v>15310323.82</v>
      </c>
      <c r="D18" s="32">
        <f t="shared" si="0"/>
        <v>3.9997791541611214</v>
      </c>
      <c r="E18" s="50">
        <f>FBiH!E18+RS!E18</f>
        <v>17680110.539999999</v>
      </c>
      <c r="F18" s="32">
        <f t="shared" si="0"/>
        <v>4.7145591482145504</v>
      </c>
      <c r="G18" s="54">
        <f t="shared" si="1"/>
        <v>2369786.7199999988</v>
      </c>
      <c r="H18" s="26">
        <f t="shared" si="2"/>
        <v>0.15478357922804528</v>
      </c>
      <c r="I18" s="27">
        <f t="shared" si="3"/>
        <v>0.71477999405342896</v>
      </c>
    </row>
    <row r="19" spans="1:9" s="1" customFormat="1" ht="17.100000000000001" customHeight="1" x14ac:dyDescent="0.25">
      <c r="A19" s="19" t="s">
        <v>9</v>
      </c>
      <c r="B19" s="12" t="s">
        <v>77</v>
      </c>
      <c r="C19" s="50">
        <f>FBiH!C19+RS!C19</f>
        <v>187640609.24000001</v>
      </c>
      <c r="D19" s="32">
        <f t="shared" si="0"/>
        <v>49.020582852194998</v>
      </c>
      <c r="E19" s="50">
        <f>FBiH!E19+RS!E19</f>
        <v>187557335.22999999</v>
      </c>
      <c r="F19" s="32">
        <f t="shared" si="0"/>
        <v>50.013836091283828</v>
      </c>
      <c r="G19" s="54">
        <f t="shared" si="1"/>
        <v>-83274.010000020266</v>
      </c>
      <c r="H19" s="26">
        <f t="shared" si="2"/>
        <v>-4.437952442027589E-4</v>
      </c>
      <c r="I19" s="27">
        <f t="shared" si="3"/>
        <v>0.99325323908882979</v>
      </c>
    </row>
    <row r="20" spans="1:9" s="1" customFormat="1" ht="17.100000000000001" customHeight="1" x14ac:dyDescent="0.25">
      <c r="A20" s="19" t="s">
        <v>10</v>
      </c>
      <c r="B20" s="12" t="s">
        <v>78</v>
      </c>
      <c r="C20" s="50">
        <f>FBiH!C20+RS!C20</f>
        <v>27694.190000000002</v>
      </c>
      <c r="D20" s="32">
        <f t="shared" si="0"/>
        <v>7.2350294582716008E-3</v>
      </c>
      <c r="E20" s="50">
        <f>FBiH!E20+RS!E20</f>
        <v>36613.449999999997</v>
      </c>
      <c r="F20" s="32">
        <f t="shared" si="0"/>
        <v>9.7633029643487742E-3</v>
      </c>
      <c r="G20" s="54">
        <f t="shared" si="1"/>
        <v>8919.2599999999948</v>
      </c>
      <c r="H20" s="26">
        <f t="shared" si="2"/>
        <v>0.32206249758523336</v>
      </c>
      <c r="I20" s="27">
        <f t="shared" si="3"/>
        <v>2.5282735060771734E-3</v>
      </c>
    </row>
    <row r="21" spans="1:9" s="1" customFormat="1" ht="17.100000000000001" customHeight="1" x14ac:dyDescent="0.25">
      <c r="A21" s="19" t="s">
        <v>11</v>
      </c>
      <c r="B21" s="12" t="s">
        <v>79</v>
      </c>
      <c r="C21" s="50">
        <f>FBiH!C21+RS!C21</f>
        <v>12453</v>
      </c>
      <c r="D21" s="32">
        <f t="shared" si="0"/>
        <v>3.2533113206725394E-3</v>
      </c>
      <c r="E21" s="50">
        <f>FBiH!E21+RS!E21</f>
        <v>9995.4700000000012</v>
      </c>
      <c r="F21" s="32">
        <f t="shared" si="0"/>
        <v>2.6653812159482177E-3</v>
      </c>
      <c r="G21" s="54">
        <f t="shared" si="1"/>
        <v>-2457.5299999999988</v>
      </c>
      <c r="H21" s="26">
        <f t="shared" si="2"/>
        <v>-0.19734441500040142</v>
      </c>
      <c r="I21" s="27">
        <f t="shared" si="3"/>
        <v>-5.8793010472432163E-4</v>
      </c>
    </row>
    <row r="22" spans="1:9" s="1" customFormat="1" ht="17.100000000000001" customHeight="1" x14ac:dyDescent="0.25">
      <c r="A22" s="19" t="s">
        <v>12</v>
      </c>
      <c r="B22" s="12" t="s">
        <v>80</v>
      </c>
      <c r="C22" s="50">
        <f>FBiH!C22+RS!C22</f>
        <v>4990792.59</v>
      </c>
      <c r="D22" s="32">
        <f t="shared" si="0"/>
        <v>1.3038305655003311</v>
      </c>
      <c r="E22" s="50">
        <f>FBiH!E22+RS!E22</f>
        <v>5240587.75</v>
      </c>
      <c r="F22" s="32">
        <f t="shared" si="0"/>
        <v>1.3974494595430063</v>
      </c>
      <c r="G22" s="54">
        <f t="shared" si="1"/>
        <v>249795.16000000015</v>
      </c>
      <c r="H22" s="26">
        <f t="shared" si="2"/>
        <v>5.0051200384586637E-2</v>
      </c>
      <c r="I22" s="27">
        <f t="shared" si="3"/>
        <v>9.3618894042675205E-2</v>
      </c>
    </row>
    <row r="23" spans="1:9" s="1" customFormat="1" ht="17.100000000000001" customHeight="1" x14ac:dyDescent="0.25">
      <c r="A23" s="19" t="s">
        <v>13</v>
      </c>
      <c r="B23" s="12" t="s">
        <v>81</v>
      </c>
      <c r="C23" s="50">
        <f>FBiH!C23+RS!C23</f>
        <v>6189463.7199999997</v>
      </c>
      <c r="D23" s="32">
        <f t="shared" si="0"/>
        <v>1.6169800360690569</v>
      </c>
      <c r="E23" s="50">
        <f>FBiH!E23+RS!E23</f>
        <v>2521019.9</v>
      </c>
      <c r="F23" s="32">
        <f t="shared" si="0"/>
        <v>0.67225243900403409</v>
      </c>
      <c r="G23" s="54">
        <f t="shared" si="1"/>
        <v>-3668443.82</v>
      </c>
      <c r="H23" s="26">
        <f t="shared" si="2"/>
        <v>-0.5926917073843031</v>
      </c>
      <c r="I23" s="27">
        <f t="shared" si="3"/>
        <v>-0.94472759706502285</v>
      </c>
    </row>
    <row r="24" spans="1:9" s="1" customFormat="1" ht="17.100000000000001" customHeight="1" x14ac:dyDescent="0.25">
      <c r="A24" s="19" t="s">
        <v>14</v>
      </c>
      <c r="B24" s="12" t="s">
        <v>82</v>
      </c>
      <c r="C24" s="50">
        <f>FBiH!C24+RS!C24</f>
        <v>301422.59999999998</v>
      </c>
      <c r="D24" s="32">
        <f t="shared" si="0"/>
        <v>7.8745808791981883E-2</v>
      </c>
      <c r="E24" s="50">
        <f>FBiH!E24+RS!E24</f>
        <v>291475.06</v>
      </c>
      <c r="F24" s="32">
        <f t="shared" si="0"/>
        <v>7.7724424148277127E-2</v>
      </c>
      <c r="G24" s="54">
        <f t="shared" si="1"/>
        <v>-9947.539999999979</v>
      </c>
      <c r="H24" s="26">
        <f t="shared" si="2"/>
        <v>-3.3001971318673447E-2</v>
      </c>
      <c r="I24" s="27">
        <f t="shared" si="3"/>
        <v>-1.0213846437047563E-3</v>
      </c>
    </row>
    <row r="25" spans="1:9" s="1" customFormat="1" ht="17.100000000000001" customHeight="1" x14ac:dyDescent="0.25">
      <c r="A25" s="19" t="s">
        <v>15</v>
      </c>
      <c r="B25" s="12" t="s">
        <v>83</v>
      </c>
      <c r="C25" s="50">
        <f>FBiH!C25+RS!C25</f>
        <v>1170354.5900000001</v>
      </c>
      <c r="D25" s="32">
        <f t="shared" si="0"/>
        <v>0.30575185391857934</v>
      </c>
      <c r="E25" s="50">
        <f>FBiH!E25+RS!E25</f>
        <v>1580874.08</v>
      </c>
      <c r="F25" s="32">
        <f t="shared" si="0"/>
        <v>0.42155417180096783</v>
      </c>
      <c r="G25" s="54">
        <f t="shared" si="1"/>
        <v>410519.49</v>
      </c>
      <c r="H25" s="26">
        <f t="shared" si="2"/>
        <v>0.35076505317931034</v>
      </c>
      <c r="I25" s="27">
        <f t="shared" si="3"/>
        <v>0.11580231788238848</v>
      </c>
    </row>
    <row r="26" spans="1:9" s="1" customFormat="1" ht="17.100000000000001" customHeight="1" x14ac:dyDescent="0.25">
      <c r="A26" s="19" t="s">
        <v>16</v>
      </c>
      <c r="B26" s="12" t="s">
        <v>84</v>
      </c>
      <c r="C26" s="50">
        <f>FBiH!C26+RS!C26</f>
        <v>996</v>
      </c>
      <c r="D26" s="32">
        <f t="shared" si="0"/>
        <v>2.6020220632697738E-4</v>
      </c>
      <c r="E26" s="50">
        <f>FBiH!E26+RS!E26</f>
        <v>22316</v>
      </c>
      <c r="F26" s="32">
        <f t="shared" si="0"/>
        <v>5.9507604159784802E-3</v>
      </c>
      <c r="G26" s="54">
        <f t="shared" si="1"/>
        <v>21320</v>
      </c>
      <c r="H26" s="26">
        <f t="shared" si="2"/>
        <v>21.405622489959839</v>
      </c>
      <c r="I26" s="27">
        <f t="shared" si="3"/>
        <v>5.6905582096515028E-3</v>
      </c>
    </row>
    <row r="27" spans="1:9" s="1" customFormat="1" ht="17.100000000000001" customHeight="1" x14ac:dyDescent="0.25">
      <c r="A27" s="19" t="s">
        <v>17</v>
      </c>
      <c r="B27" s="12" t="s">
        <v>85</v>
      </c>
      <c r="C27" s="50">
        <f>FBiH!C27+RS!C27</f>
        <v>648881.1</v>
      </c>
      <c r="D27" s="32">
        <f t="shared" si="0"/>
        <v>0.16951836733320888</v>
      </c>
      <c r="E27" s="50">
        <f>FBiH!E27+RS!E27</f>
        <v>633631.34</v>
      </c>
      <c r="F27" s="32">
        <f t="shared" si="0"/>
        <v>0.16896344758896761</v>
      </c>
      <c r="G27" s="54">
        <f t="shared" si="1"/>
        <v>-15249.760000000009</v>
      </c>
      <c r="H27" s="26">
        <f t="shared" si="2"/>
        <v>-2.3501624565733244E-2</v>
      </c>
      <c r="I27" s="27">
        <f t="shared" si="3"/>
        <v>-5.5491974424126678E-4</v>
      </c>
    </row>
    <row r="28" spans="1:9" s="1" customFormat="1" ht="17.100000000000001" customHeight="1" x14ac:dyDescent="0.25">
      <c r="A28" s="20" t="s">
        <v>23</v>
      </c>
      <c r="B28" s="6" t="s">
        <v>86</v>
      </c>
      <c r="C28" s="51">
        <f>SUM(C10:C27)</f>
        <v>306012947.11000007</v>
      </c>
      <c r="D28" s="23">
        <f t="shared" si="0"/>
        <v>79.945024099038804</v>
      </c>
      <c r="E28" s="51">
        <f>SUM(E10:E27)</f>
        <v>300509910.00999993</v>
      </c>
      <c r="F28" s="23">
        <f t="shared" si="0"/>
        <v>80.133647477001375</v>
      </c>
      <c r="G28" s="66">
        <f t="shared" si="1"/>
        <v>-5503037.1000001431</v>
      </c>
      <c r="H28" s="59">
        <f t="shared" si="2"/>
        <v>-1.7983020496260275E-2</v>
      </c>
      <c r="I28" s="28">
        <f t="shared" si="3"/>
        <v>0.18862337796257123</v>
      </c>
    </row>
    <row r="29" spans="1:9" s="1" customFormat="1" ht="17.100000000000001" customHeight="1" x14ac:dyDescent="0.25">
      <c r="A29" s="21" t="s">
        <v>22</v>
      </c>
      <c r="B29" s="4" t="s">
        <v>87</v>
      </c>
      <c r="C29" s="50">
        <f>FBiH!C29+RS!C29</f>
        <v>70390988.810000002</v>
      </c>
      <c r="D29" s="32">
        <f t="shared" si="0"/>
        <v>18.389448387449374</v>
      </c>
      <c r="E29" s="50">
        <f>FBiH!E29+RS!E29</f>
        <v>67331849.079999998</v>
      </c>
      <c r="F29" s="32">
        <f t="shared" si="0"/>
        <v>17.954638028316054</v>
      </c>
      <c r="G29" s="54">
        <f t="shared" si="1"/>
        <v>-3059139.7300000042</v>
      </c>
      <c r="H29" s="26">
        <f t="shared" si="2"/>
        <v>-4.3459252124689735E-2</v>
      </c>
      <c r="I29" s="27">
        <f>F29-D29</f>
        <v>-0.43481035913331922</v>
      </c>
    </row>
    <row r="30" spans="1:9" s="1" customFormat="1" ht="17.100000000000001" customHeight="1" x14ac:dyDescent="0.25">
      <c r="A30" s="21" t="s">
        <v>20</v>
      </c>
      <c r="B30" s="5" t="s">
        <v>88</v>
      </c>
      <c r="C30" s="50">
        <f>FBiH!C30+RS!C30</f>
        <v>331210.65000000002</v>
      </c>
      <c r="D30" s="32">
        <f t="shared" si="0"/>
        <v>8.6527853302201099E-2</v>
      </c>
      <c r="E30" s="50">
        <f>FBiH!E30+RS!E30</f>
        <v>238505.76</v>
      </c>
      <c r="F30" s="32">
        <f t="shared" si="0"/>
        <v>6.3599687918572484E-2</v>
      </c>
      <c r="G30" s="54">
        <f t="shared" si="1"/>
        <v>-92704.890000000014</v>
      </c>
      <c r="H30" s="26">
        <f t="shared" si="2"/>
        <v>-0.27989706852723489</v>
      </c>
      <c r="I30" s="27">
        <f t="shared" ref="I30:I33" si="4">F30-D30</f>
        <v>-2.2928165383628615E-2</v>
      </c>
    </row>
    <row r="31" spans="1:9" s="1" customFormat="1" ht="17.100000000000001" customHeight="1" x14ac:dyDescent="0.25">
      <c r="A31" s="21" t="s">
        <v>21</v>
      </c>
      <c r="B31" s="15" t="s">
        <v>89</v>
      </c>
      <c r="C31" s="50">
        <f>FBiH!C31+RS!C31</f>
        <v>5927411.7199999997</v>
      </c>
      <c r="D31" s="32">
        <f t="shared" si="0"/>
        <v>1.5485196860967709</v>
      </c>
      <c r="E31" s="50">
        <f>FBiH!E31+RS!E31</f>
        <v>6824695.8899999997</v>
      </c>
      <c r="F31" s="32">
        <f t="shared" si="0"/>
        <v>1.8198660222845948</v>
      </c>
      <c r="G31" s="54">
        <f t="shared" si="1"/>
        <v>897284.16999999993</v>
      </c>
      <c r="H31" s="26">
        <f t="shared" si="2"/>
        <v>0.15137874883440694</v>
      </c>
      <c r="I31" s="27">
        <f t="shared" si="4"/>
        <v>0.27134633618782389</v>
      </c>
    </row>
    <row r="32" spans="1:9" s="1" customFormat="1" ht="17.100000000000001" customHeight="1" x14ac:dyDescent="0.25">
      <c r="A32" s="19" t="s">
        <v>19</v>
      </c>
      <c r="B32" s="15" t="s">
        <v>90</v>
      </c>
      <c r="C32" s="50">
        <f>FBiH!C32+RS!C32</f>
        <v>116671.01000000001</v>
      </c>
      <c r="D32" s="32">
        <f t="shared" si="0"/>
        <v>3.0479974112848234E-2</v>
      </c>
      <c r="E32" s="50">
        <f>FBiH!E32+RS!E32</f>
        <v>105936.01999999999</v>
      </c>
      <c r="F32" s="32">
        <f t="shared" si="0"/>
        <v>2.8248784479400633E-2</v>
      </c>
      <c r="G32" s="54">
        <f t="shared" si="1"/>
        <v>-10734.99000000002</v>
      </c>
      <c r="H32" s="26">
        <f t="shared" si="2"/>
        <v>-9.2010774570306875E-2</v>
      </c>
      <c r="I32" s="27">
        <f t="shared" si="4"/>
        <v>-2.2311896334476014E-3</v>
      </c>
    </row>
    <row r="33" spans="1:9" s="1" customFormat="1" ht="17.100000000000001" customHeight="1" x14ac:dyDescent="0.25">
      <c r="A33" s="20" t="s">
        <v>18</v>
      </c>
      <c r="B33" s="7" t="s">
        <v>91</v>
      </c>
      <c r="C33" s="53">
        <f>SUM(C29:C32)</f>
        <v>76766282.190000013</v>
      </c>
      <c r="D33" s="24">
        <f t="shared" si="0"/>
        <v>20.054975900961196</v>
      </c>
      <c r="E33" s="53">
        <f>SUM(E29:E32)</f>
        <v>74500986.75</v>
      </c>
      <c r="F33" s="24">
        <f t="shared" si="0"/>
        <v>19.866352522998621</v>
      </c>
      <c r="G33" s="56">
        <f t="shared" si="1"/>
        <v>-2265295.4400000125</v>
      </c>
      <c r="H33" s="60">
        <f t="shared" si="2"/>
        <v>-2.9508989824377635E-2</v>
      </c>
      <c r="I33" s="28">
        <f t="shared" si="4"/>
        <v>-0.18862337796257478</v>
      </c>
    </row>
    <row r="34" spans="1:9" s="1" customFormat="1" ht="17.100000000000001" customHeight="1" x14ac:dyDescent="0.25">
      <c r="A34" s="16" t="s">
        <v>24</v>
      </c>
      <c r="B34" s="17" t="s">
        <v>92</v>
      </c>
      <c r="C34" s="25">
        <f>C28+C33</f>
        <v>382779229.30000007</v>
      </c>
      <c r="D34" s="25">
        <f>D28+D33</f>
        <v>100</v>
      </c>
      <c r="E34" s="58">
        <f>E28+E33</f>
        <v>375010896.75999993</v>
      </c>
      <c r="F34" s="25">
        <f>F28+F33</f>
        <v>100</v>
      </c>
      <c r="G34" s="57">
        <f>G28+G33</f>
        <v>-7768332.5400001556</v>
      </c>
      <c r="H34" s="30"/>
      <c r="I34" s="29"/>
    </row>
    <row r="36" spans="1:9" x14ac:dyDescent="0.3">
      <c r="B36" s="36"/>
      <c r="C36" s="37"/>
      <c r="E36" s="37"/>
      <c r="G36" s="33"/>
    </row>
    <row r="37" spans="1:9" x14ac:dyDescent="0.3">
      <c r="B37" s="36"/>
      <c r="C37" s="37"/>
      <c r="E37" s="37"/>
    </row>
    <row r="38" spans="1:9" x14ac:dyDescent="0.3">
      <c r="C38" s="38"/>
      <c r="E38" s="38"/>
    </row>
    <row r="39" spans="1:9" x14ac:dyDescent="0.3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1"/>
    </row>
    <row r="3" spans="1:9" x14ac:dyDescent="0.3">
      <c r="C3" s="35"/>
    </row>
    <row r="4" spans="1:9" x14ac:dyDescent="0.3">
      <c r="C4" s="65" t="s">
        <v>101</v>
      </c>
    </row>
    <row r="5" spans="1:9" s="1" customFormat="1" ht="15" customHeight="1" x14ac:dyDescent="0.25">
      <c r="C5" s="3"/>
      <c r="D5" s="2"/>
      <c r="E5" s="3"/>
      <c r="F5" s="3"/>
    </row>
    <row r="6" spans="1:9" s="1" customFormat="1" ht="15" customHeight="1" thickBot="1" x14ac:dyDescent="0.3">
      <c r="C6" s="3"/>
      <c r="D6" s="2"/>
      <c r="E6" s="3"/>
      <c r="F6" s="3"/>
    </row>
    <row r="7" spans="1:9" s="1" customFormat="1" ht="15" customHeight="1" x14ac:dyDescent="0.3">
      <c r="A7" s="42"/>
      <c r="B7" s="13"/>
      <c r="C7" s="67" t="s">
        <v>95</v>
      </c>
      <c r="D7" s="67"/>
      <c r="E7" s="67"/>
      <c r="F7" s="67"/>
      <c r="G7" s="67"/>
      <c r="H7" s="67"/>
      <c r="I7" s="68"/>
    </row>
    <row r="8" spans="1:9" s="1" customFormat="1" ht="26.25" customHeight="1" x14ac:dyDescent="0.25">
      <c r="A8" s="39" t="s">
        <v>66</v>
      </c>
      <c r="B8" s="41" t="s">
        <v>67</v>
      </c>
      <c r="C8" s="44" t="s">
        <v>93</v>
      </c>
      <c r="D8" s="44" t="s">
        <v>94</v>
      </c>
      <c r="E8" s="44" t="s">
        <v>93</v>
      </c>
      <c r="F8" s="44" t="s">
        <v>94</v>
      </c>
      <c r="G8" s="69" t="s">
        <v>97</v>
      </c>
      <c r="H8" s="69"/>
      <c r="I8" s="10" t="s">
        <v>96</v>
      </c>
    </row>
    <row r="9" spans="1:9" s="1" customFormat="1" ht="24.75" customHeight="1" thickBot="1" x14ac:dyDescent="0.3">
      <c r="A9" s="43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98</v>
      </c>
      <c r="H9" s="11" t="s">
        <v>99</v>
      </c>
      <c r="I9" s="9" t="s">
        <v>26</v>
      </c>
    </row>
    <row r="10" spans="1:9" s="1" customFormat="1" ht="16.5" customHeight="1" x14ac:dyDescent="0.25">
      <c r="A10" s="18" t="s">
        <v>0</v>
      </c>
      <c r="B10" s="12" t="s">
        <v>68</v>
      </c>
      <c r="C10" s="50">
        <v>17549998</v>
      </c>
      <c r="D10" s="32">
        <f>C10/C$34*100</f>
        <v>6.5074770975991791</v>
      </c>
      <c r="E10" s="50">
        <v>17526498</v>
      </c>
      <c r="F10" s="32">
        <f>E10/E$34*100</f>
        <v>6.634937027431274</v>
      </c>
      <c r="G10" s="54">
        <f>E10-C10</f>
        <v>-23500</v>
      </c>
      <c r="H10" s="26">
        <f>(E10-C10)/C10</f>
        <v>-1.3390314916275205E-3</v>
      </c>
      <c r="I10" s="27">
        <f>F10-D10</f>
        <v>0.12745992983209486</v>
      </c>
    </row>
    <row r="11" spans="1:9" s="1" customFormat="1" ht="17.100000000000001" customHeight="1" x14ac:dyDescent="0.25">
      <c r="A11" s="22" t="s">
        <v>1</v>
      </c>
      <c r="B11" s="12" t="s">
        <v>69</v>
      </c>
      <c r="C11" s="50">
        <v>4555822</v>
      </c>
      <c r="D11" s="32">
        <f t="shared" ref="D11:D33" si="0">C11/C$34*100</f>
        <v>1.6892826612138923</v>
      </c>
      <c r="E11" s="50">
        <v>3607459</v>
      </c>
      <c r="F11" s="32">
        <f t="shared" ref="F11" si="1">E11/E$34*100</f>
        <v>1.3656614854855884</v>
      </c>
      <c r="G11" s="54">
        <f t="shared" ref="G11:G33" si="2">E11-C11</f>
        <v>-948363</v>
      </c>
      <c r="H11" s="26">
        <f t="shared" ref="H11:H33" si="3">(E11-C11)/C11</f>
        <v>-0.20816506878451352</v>
      </c>
      <c r="I11" s="27">
        <f t="shared" ref="I11:I28" si="4">F11-D11</f>
        <v>-0.32362117572830384</v>
      </c>
    </row>
    <row r="12" spans="1:9" s="1" customFormat="1" ht="17.100000000000001" customHeight="1" x14ac:dyDescent="0.25">
      <c r="A12" s="22" t="s">
        <v>2</v>
      </c>
      <c r="B12" s="12" t="s">
        <v>70</v>
      </c>
      <c r="C12" s="50">
        <v>30345647</v>
      </c>
      <c r="D12" s="32">
        <f t="shared" si="0"/>
        <v>11.252058425552484</v>
      </c>
      <c r="E12" s="50">
        <v>29448865</v>
      </c>
      <c r="F12" s="32">
        <f t="shared" ref="F12" si="5">E12/E$34*100</f>
        <v>11.148340347531201</v>
      </c>
      <c r="G12" s="54">
        <f t="shared" si="2"/>
        <v>-896782</v>
      </c>
      <c r="H12" s="26">
        <f t="shared" si="3"/>
        <v>-2.9552245170452289E-2</v>
      </c>
      <c r="I12" s="27">
        <f t="shared" si="4"/>
        <v>-0.10371807802128252</v>
      </c>
    </row>
    <row r="13" spans="1:9" s="1" customFormat="1" ht="17.100000000000001" customHeight="1" x14ac:dyDescent="0.25">
      <c r="A13" s="19" t="s">
        <v>3</v>
      </c>
      <c r="B13" s="12" t="s">
        <v>71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5">
      <c r="A14" s="19" t="s">
        <v>4</v>
      </c>
      <c r="B14" s="12" t="s">
        <v>72</v>
      </c>
      <c r="C14" s="50">
        <v>0</v>
      </c>
      <c r="D14" s="32">
        <f t="shared" si="0"/>
        <v>0</v>
      </c>
      <c r="E14" s="50">
        <v>4728</v>
      </c>
      <c r="F14" s="32">
        <f t="shared" ref="F14" si="7">E14/E$34*100</f>
        <v>1.7898602599158752E-3</v>
      </c>
      <c r="G14" s="54">
        <f t="shared" si="2"/>
        <v>4728</v>
      </c>
      <c r="H14" s="26" t="s">
        <v>27</v>
      </c>
      <c r="I14" s="27">
        <f t="shared" si="4"/>
        <v>1.7898602599158752E-3</v>
      </c>
    </row>
    <row r="15" spans="1:9" s="1" customFormat="1" ht="17.100000000000001" customHeight="1" x14ac:dyDescent="0.25">
      <c r="A15" s="19" t="s">
        <v>5</v>
      </c>
      <c r="B15" s="12" t="s">
        <v>73</v>
      </c>
      <c r="C15" s="50">
        <v>8869</v>
      </c>
      <c r="D15" s="32">
        <f t="shared" si="0"/>
        <v>3.288593786654968E-3</v>
      </c>
      <c r="E15" s="50">
        <v>9288</v>
      </c>
      <c r="F15" s="32">
        <f t="shared" ref="F15" si="8">E15/E$34*100</f>
        <v>3.516121424301744E-3</v>
      </c>
      <c r="G15" s="54">
        <f t="shared" si="2"/>
        <v>419</v>
      </c>
      <c r="H15" s="26">
        <f t="shared" si="3"/>
        <v>4.7243206674935166E-2</v>
      </c>
      <c r="I15" s="27">
        <f t="shared" si="4"/>
        <v>2.2752763764677603E-4</v>
      </c>
    </row>
    <row r="16" spans="1:9" s="1" customFormat="1" ht="17.100000000000001" customHeight="1" x14ac:dyDescent="0.25">
      <c r="A16" s="19" t="s">
        <v>6</v>
      </c>
      <c r="B16" s="12" t="s">
        <v>74</v>
      </c>
      <c r="C16" s="50">
        <v>1783553</v>
      </c>
      <c r="D16" s="32">
        <f t="shared" si="0"/>
        <v>0.66133513518658571</v>
      </c>
      <c r="E16" s="50">
        <v>1740389</v>
      </c>
      <c r="F16" s="32">
        <f t="shared" ref="F16" si="9">E16/E$34*100</f>
        <v>0.6588521801807804</v>
      </c>
      <c r="G16" s="54">
        <f t="shared" si="2"/>
        <v>-43164</v>
      </c>
      <c r="H16" s="26">
        <f t="shared" si="3"/>
        <v>-2.4201131113008697E-2</v>
      </c>
      <c r="I16" s="27">
        <f t="shared" si="4"/>
        <v>-2.4829550058053096E-3</v>
      </c>
    </row>
    <row r="17" spans="1:9" s="1" customFormat="1" ht="17.100000000000001" customHeight="1" x14ac:dyDescent="0.25">
      <c r="A17" s="19" t="s">
        <v>7</v>
      </c>
      <c r="B17" s="12" t="s">
        <v>75</v>
      </c>
      <c r="C17" s="50">
        <v>13066753</v>
      </c>
      <c r="D17" s="32">
        <f t="shared" si="0"/>
        <v>4.8451057309228958</v>
      </c>
      <c r="E17" s="50">
        <v>13663498</v>
      </c>
      <c r="F17" s="32">
        <f t="shared" ref="F17" si="10">E17/E$34*100</f>
        <v>5.1725363962859641</v>
      </c>
      <c r="G17" s="54">
        <f t="shared" si="2"/>
        <v>596745</v>
      </c>
      <c r="H17" s="26">
        <f t="shared" si="3"/>
        <v>4.5668958462748932E-2</v>
      </c>
      <c r="I17" s="27">
        <f t="shared" si="4"/>
        <v>0.32743066536306831</v>
      </c>
    </row>
    <row r="18" spans="1:9" s="1" customFormat="1" ht="17.100000000000001" customHeight="1" x14ac:dyDescent="0.25">
      <c r="A18" s="19" t="s">
        <v>8</v>
      </c>
      <c r="B18" s="12" t="s">
        <v>76</v>
      </c>
      <c r="C18" s="50">
        <v>9363812</v>
      </c>
      <c r="D18" s="32">
        <f t="shared" si="0"/>
        <v>3.472068323667294</v>
      </c>
      <c r="E18" s="50">
        <v>10636514</v>
      </c>
      <c r="F18" s="32">
        <f t="shared" ref="F18" si="11">E18/E$34*100</f>
        <v>4.0266230356681145</v>
      </c>
      <c r="G18" s="54">
        <f t="shared" si="2"/>
        <v>1272702</v>
      </c>
      <c r="H18" s="26">
        <f t="shared" si="3"/>
        <v>0.13591708163299307</v>
      </c>
      <c r="I18" s="27">
        <f t="shared" si="4"/>
        <v>0.55455471200082052</v>
      </c>
    </row>
    <row r="19" spans="1:9" s="1" customFormat="1" ht="17.100000000000001" customHeight="1" x14ac:dyDescent="0.25">
      <c r="A19" s="19" t="s">
        <v>9</v>
      </c>
      <c r="B19" s="12" t="s">
        <v>77</v>
      </c>
      <c r="C19" s="50">
        <v>115894880</v>
      </c>
      <c r="D19" s="32">
        <f t="shared" si="0"/>
        <v>42.973411012867643</v>
      </c>
      <c r="E19" s="50">
        <v>117251542</v>
      </c>
      <c r="F19" s="32">
        <f t="shared" ref="F19" si="12">E19/E$34*100</f>
        <v>44.387452504157601</v>
      </c>
      <c r="G19" s="54">
        <f t="shared" si="2"/>
        <v>1356662</v>
      </c>
      <c r="H19" s="26">
        <f t="shared" si="3"/>
        <v>1.1705970099800785E-2</v>
      </c>
      <c r="I19" s="27">
        <f t="shared" si="4"/>
        <v>1.4140414912899573</v>
      </c>
    </row>
    <row r="20" spans="1:9" s="1" customFormat="1" ht="17.100000000000001" customHeight="1" x14ac:dyDescent="0.25">
      <c r="A20" s="19" t="s">
        <v>10</v>
      </c>
      <c r="B20" s="12" t="s">
        <v>78</v>
      </c>
      <c r="C20" s="50">
        <v>18989</v>
      </c>
      <c r="D20" s="32">
        <f t="shared" si="0"/>
        <v>7.0410539423600392E-3</v>
      </c>
      <c r="E20" s="50">
        <v>21441</v>
      </c>
      <c r="F20" s="32">
        <f t="shared" ref="F20" si="13">E20/E$34*100</f>
        <v>8.1168345670169801E-3</v>
      </c>
      <c r="G20" s="54">
        <f t="shared" si="2"/>
        <v>2452</v>
      </c>
      <c r="H20" s="26">
        <f t="shared" si="3"/>
        <v>0.12912738954131339</v>
      </c>
      <c r="I20" s="27">
        <f t="shared" si="4"/>
        <v>1.0757806246569409E-3</v>
      </c>
    </row>
    <row r="21" spans="1:9" s="1" customFormat="1" ht="17.100000000000001" customHeight="1" x14ac:dyDescent="0.25">
      <c r="A21" s="19" t="s">
        <v>11</v>
      </c>
      <c r="B21" s="12" t="s">
        <v>79</v>
      </c>
      <c r="C21" s="50">
        <v>11254</v>
      </c>
      <c r="D21" s="32">
        <f t="shared" si="0"/>
        <v>4.17294333916056E-3</v>
      </c>
      <c r="E21" s="50">
        <v>7709</v>
      </c>
      <c r="F21" s="32">
        <f t="shared" ref="F21" si="14">E21/E$34*100</f>
        <v>2.9183656395286549E-3</v>
      </c>
      <c r="G21" s="54">
        <f t="shared" si="2"/>
        <v>-3545</v>
      </c>
      <c r="H21" s="26">
        <f t="shared" si="3"/>
        <v>-0.31499911142704817</v>
      </c>
      <c r="I21" s="27">
        <f t="shared" si="4"/>
        <v>-1.2545776996319051E-3</v>
      </c>
    </row>
    <row r="22" spans="1:9" s="1" customFormat="1" ht="17.100000000000001" customHeight="1" x14ac:dyDescent="0.25">
      <c r="A22" s="19" t="s">
        <v>12</v>
      </c>
      <c r="B22" s="12" t="s">
        <v>80</v>
      </c>
      <c r="C22" s="50">
        <v>3743709</v>
      </c>
      <c r="D22" s="32">
        <f t="shared" si="0"/>
        <v>1.3881540372583474</v>
      </c>
      <c r="E22" s="50">
        <v>3701752</v>
      </c>
      <c r="F22" s="32">
        <f t="shared" ref="F22" si="15">E22/E$34*100</f>
        <v>1.4013576135499388</v>
      </c>
      <c r="G22" s="54">
        <f t="shared" si="2"/>
        <v>-41957</v>
      </c>
      <c r="H22" s="26">
        <f t="shared" si="3"/>
        <v>-1.1207334758123562E-2</v>
      </c>
      <c r="I22" s="27">
        <f t="shared" si="4"/>
        <v>1.3203576291591412E-2</v>
      </c>
    </row>
    <row r="23" spans="1:9" s="1" customFormat="1" ht="17.100000000000001" customHeight="1" x14ac:dyDescent="0.25">
      <c r="A23" s="19" t="s">
        <v>13</v>
      </c>
      <c r="B23" s="12" t="s">
        <v>81</v>
      </c>
      <c r="C23" s="50">
        <v>5815108</v>
      </c>
      <c r="D23" s="32">
        <f t="shared" si="0"/>
        <v>2.1562214497155936</v>
      </c>
      <c r="E23" s="50">
        <v>1677667</v>
      </c>
      <c r="F23" s="32">
        <f t="shared" ref="F23" si="16">E23/E$34*100</f>
        <v>0.63510776071748865</v>
      </c>
      <c r="G23" s="54">
        <f t="shared" si="2"/>
        <v>-4137441</v>
      </c>
      <c r="H23" s="26">
        <f t="shared" si="3"/>
        <v>-0.7114985654608651</v>
      </c>
      <c r="I23" s="27">
        <f t="shared" si="4"/>
        <v>-1.521113688998105</v>
      </c>
    </row>
    <row r="24" spans="1:9" s="1" customFormat="1" ht="17.100000000000001" customHeight="1" x14ac:dyDescent="0.25">
      <c r="A24" s="19" t="s">
        <v>14</v>
      </c>
      <c r="B24" s="12" t="s">
        <v>82</v>
      </c>
      <c r="C24" s="50">
        <v>292031</v>
      </c>
      <c r="D24" s="32">
        <f t="shared" si="0"/>
        <v>0.10828406044769837</v>
      </c>
      <c r="E24" s="50">
        <v>279160</v>
      </c>
      <c r="F24" s="32">
        <f t="shared" ref="F24" si="17">E24/E$34*100</f>
        <v>0.10568049707235949</v>
      </c>
      <c r="G24" s="54">
        <f t="shared" si="2"/>
        <v>-12871</v>
      </c>
      <c r="H24" s="26">
        <f t="shared" si="3"/>
        <v>-4.4074088024901467E-2</v>
      </c>
      <c r="I24" s="27">
        <f t="shared" si="4"/>
        <v>-2.6035633753388743E-3</v>
      </c>
    </row>
    <row r="25" spans="1:9" s="1" customFormat="1" ht="17.100000000000001" customHeight="1" x14ac:dyDescent="0.25">
      <c r="A25" s="19" t="s">
        <v>15</v>
      </c>
      <c r="B25" s="12" t="s">
        <v>83</v>
      </c>
      <c r="C25" s="50">
        <v>644829</v>
      </c>
      <c r="D25" s="32">
        <f t="shared" si="0"/>
        <v>0.23910030926315665</v>
      </c>
      <c r="E25" s="50">
        <v>973022</v>
      </c>
      <c r="F25" s="32">
        <f t="shared" ref="F25" si="18">E25/E$34*100</f>
        <v>0.36835309006426914</v>
      </c>
      <c r="G25" s="54">
        <f t="shared" si="2"/>
        <v>328193</v>
      </c>
      <c r="H25" s="26">
        <f t="shared" si="3"/>
        <v>0.50896129051267858</v>
      </c>
      <c r="I25" s="27">
        <f t="shared" si="4"/>
        <v>0.12925278080111249</v>
      </c>
    </row>
    <row r="26" spans="1:9" s="1" customFormat="1" ht="17.100000000000001" customHeight="1" x14ac:dyDescent="0.25">
      <c r="A26" s="19" t="s">
        <v>16</v>
      </c>
      <c r="B26" s="12" t="s">
        <v>84</v>
      </c>
      <c r="C26" s="50">
        <v>996</v>
      </c>
      <c r="D26" s="32">
        <f t="shared" si="0"/>
        <v>3.6931327224132911E-4</v>
      </c>
      <c r="E26" s="50">
        <v>22316</v>
      </c>
      <c r="F26" s="32">
        <f t="shared" ref="F26" si="19">E26/E$34*100</f>
        <v>8.4480798562357583E-3</v>
      </c>
      <c r="G26" s="54">
        <f t="shared" si="2"/>
        <v>21320</v>
      </c>
      <c r="H26" s="26">
        <f t="shared" si="3"/>
        <v>21.405622489959839</v>
      </c>
      <c r="I26" s="27">
        <f t="shared" si="4"/>
        <v>8.0787665839944286E-3</v>
      </c>
    </row>
    <row r="27" spans="1:9" s="1" customFormat="1" ht="17.100000000000001" customHeight="1" x14ac:dyDescent="0.25">
      <c r="A27" s="19" t="s">
        <v>17</v>
      </c>
      <c r="B27" s="12" t="s">
        <v>85</v>
      </c>
      <c r="C27" s="50">
        <v>606209</v>
      </c>
      <c r="D27" s="32">
        <f t="shared" si="0"/>
        <v>0.2247801500523533</v>
      </c>
      <c r="E27" s="50">
        <v>597207</v>
      </c>
      <c r="F27" s="32">
        <f t="shared" ref="F27" si="20">E27/E$34*100</f>
        <v>0.2260822919296912</v>
      </c>
      <c r="G27" s="54">
        <f t="shared" si="2"/>
        <v>-9002</v>
      </c>
      <c r="H27" s="26">
        <f t="shared" si="3"/>
        <v>-1.4849664059754969E-2</v>
      </c>
      <c r="I27" s="27">
        <f t="shared" si="4"/>
        <v>1.3021418773379034E-3</v>
      </c>
    </row>
    <row r="28" spans="1:9" s="1" customFormat="1" ht="17.100000000000001" customHeight="1" x14ac:dyDescent="0.25">
      <c r="A28" s="20" t="s">
        <v>23</v>
      </c>
      <c r="B28" s="6" t="s">
        <v>86</v>
      </c>
      <c r="C28" s="51">
        <f>SUM(C10:C27)</f>
        <v>203702459</v>
      </c>
      <c r="D28" s="23">
        <f t="shared" si="0"/>
        <v>75.532150298087544</v>
      </c>
      <c r="E28" s="51">
        <f>SUM(E10:E27)</f>
        <v>201169055</v>
      </c>
      <c r="F28" s="45">
        <f t="shared" ref="F28" si="21">E28/E$34*100</f>
        <v>76.155773491821265</v>
      </c>
      <c r="G28" s="55">
        <f t="shared" si="2"/>
        <v>-2533404</v>
      </c>
      <c r="H28" s="59">
        <f t="shared" si="3"/>
        <v>-1.2436786538742766E-2</v>
      </c>
      <c r="I28" s="28">
        <f t="shared" si="4"/>
        <v>0.62362319373372088</v>
      </c>
    </row>
    <row r="29" spans="1:9" s="1" customFormat="1" ht="17.100000000000001" customHeight="1" x14ac:dyDescent="0.25">
      <c r="A29" s="21" t="s">
        <v>22</v>
      </c>
      <c r="B29" s="4" t="s">
        <v>87</v>
      </c>
      <c r="C29" s="52">
        <v>60843535</v>
      </c>
      <c r="D29" s="32">
        <f t="shared" si="0"/>
        <v>22.560567274678554</v>
      </c>
      <c r="E29" s="52">
        <v>57230073</v>
      </c>
      <c r="F29" s="32">
        <f t="shared" ref="F29" si="22">E29/E$34*100</f>
        <v>21.665362380453576</v>
      </c>
      <c r="G29" s="54">
        <f t="shared" si="2"/>
        <v>-3613462</v>
      </c>
      <c r="H29" s="26">
        <f t="shared" si="3"/>
        <v>-5.9389415818788309E-2</v>
      </c>
      <c r="I29" s="27">
        <f>F29-D29</f>
        <v>-0.89520489422497818</v>
      </c>
    </row>
    <row r="30" spans="1:9" s="1" customFormat="1" ht="17.100000000000001" customHeight="1" x14ac:dyDescent="0.25">
      <c r="A30" s="21" t="s">
        <v>20</v>
      </c>
      <c r="B30" s="5" t="s">
        <v>88</v>
      </c>
      <c r="C30" s="52">
        <v>328153</v>
      </c>
      <c r="D30" s="32">
        <f t="shared" si="0"/>
        <v>0.12167797010623382</v>
      </c>
      <c r="E30" s="52">
        <v>157465</v>
      </c>
      <c r="F30" s="32">
        <f t="shared" ref="F30" si="23">E30/E$34*100</f>
        <v>5.9610902247811612E-2</v>
      </c>
      <c r="G30" s="54">
        <f t="shared" si="2"/>
        <v>-170688</v>
      </c>
      <c r="H30" s="26">
        <f t="shared" si="3"/>
        <v>-0.520147614070266</v>
      </c>
      <c r="I30" s="27">
        <f t="shared" ref="I30:I33" si="24">F30-D30</f>
        <v>-6.2067067858422212E-2</v>
      </c>
    </row>
    <row r="31" spans="1:9" s="1" customFormat="1" ht="17.100000000000001" customHeight="1" x14ac:dyDescent="0.25">
      <c r="A31" s="21" t="s">
        <v>21</v>
      </c>
      <c r="B31" s="15" t="s">
        <v>89</v>
      </c>
      <c r="C31" s="52">
        <v>4815592</v>
      </c>
      <c r="D31" s="32">
        <f t="shared" si="0"/>
        <v>1.7856044571276775</v>
      </c>
      <c r="E31" s="52">
        <v>5598107</v>
      </c>
      <c r="F31" s="32">
        <f t="shared" ref="F31" si="25">E31/E$34*100</f>
        <v>2.1192532254773435</v>
      </c>
      <c r="G31" s="54">
        <f t="shared" si="2"/>
        <v>782515</v>
      </c>
      <c r="H31" s="26">
        <f t="shared" si="3"/>
        <v>0.16249611678065751</v>
      </c>
      <c r="I31" s="27">
        <f t="shared" si="24"/>
        <v>0.33364876834966606</v>
      </c>
    </row>
    <row r="32" spans="1:9" s="1" customFormat="1" ht="17.100000000000001" customHeight="1" x14ac:dyDescent="0.25">
      <c r="A32" s="19" t="s">
        <v>19</v>
      </c>
      <c r="B32" s="15" t="s">
        <v>90</v>
      </c>
      <c r="C32" s="52">
        <v>0</v>
      </c>
      <c r="D32" s="32">
        <f t="shared" si="0"/>
        <v>0</v>
      </c>
      <c r="E32" s="52">
        <v>0</v>
      </c>
      <c r="F32" s="32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5">
      <c r="A33" s="20" t="s">
        <v>18</v>
      </c>
      <c r="B33" s="7" t="s">
        <v>91</v>
      </c>
      <c r="C33" s="53">
        <f>SUM(C29:C32)</f>
        <v>65987280</v>
      </c>
      <c r="D33" s="24">
        <f t="shared" si="0"/>
        <v>24.467849701912463</v>
      </c>
      <c r="E33" s="53">
        <f>SUM(E29:E32)</f>
        <v>62985645</v>
      </c>
      <c r="F33" s="24">
        <f t="shared" ref="F33" si="27">E33/E$34*100</f>
        <v>23.844226508178732</v>
      </c>
      <c r="G33" s="56">
        <f t="shared" si="2"/>
        <v>-3001635</v>
      </c>
      <c r="H33" s="59">
        <f t="shared" si="3"/>
        <v>-4.5488084976377269E-2</v>
      </c>
      <c r="I33" s="28">
        <f t="shared" si="24"/>
        <v>-0.62362319373373154</v>
      </c>
    </row>
    <row r="34" spans="1:9" s="1" customFormat="1" ht="17.100000000000001" customHeight="1" x14ac:dyDescent="0.25">
      <c r="A34" s="16" t="s">
        <v>24</v>
      </c>
      <c r="B34" s="17" t="s">
        <v>92</v>
      </c>
      <c r="C34" s="25">
        <f>C28+C33</f>
        <v>269689739</v>
      </c>
      <c r="D34" s="25">
        <f>D28+D33</f>
        <v>100</v>
      </c>
      <c r="E34" s="58">
        <f>E28+E33</f>
        <v>264154700</v>
      </c>
      <c r="F34" s="25">
        <f>F28+F33</f>
        <v>100</v>
      </c>
      <c r="G34" s="57">
        <f>G28+G33</f>
        <v>-5535039</v>
      </c>
      <c r="H34" s="30"/>
      <c r="I34" s="29"/>
    </row>
    <row r="36" spans="1:9" x14ac:dyDescent="0.3">
      <c r="B36" s="36"/>
      <c r="C36" s="37"/>
      <c r="E36" s="37"/>
      <c r="G36" s="33"/>
    </row>
    <row r="37" spans="1:9" x14ac:dyDescent="0.3">
      <c r="B37" s="36"/>
      <c r="C37" s="37"/>
      <c r="E37" s="37"/>
    </row>
    <row r="38" spans="1:9" x14ac:dyDescent="0.3">
      <c r="C38" s="38"/>
      <c r="E38" s="38"/>
    </row>
    <row r="39" spans="1:9" x14ac:dyDescent="0.3">
      <c r="C39" s="38"/>
      <c r="E39" s="38"/>
    </row>
    <row r="46" spans="1:9" x14ac:dyDescent="0.3">
      <c r="C46" s="46"/>
      <c r="D46" s="46"/>
      <c r="E46" s="46"/>
      <c r="F46" s="46"/>
      <c r="G46" s="46"/>
    </row>
    <row r="47" spans="1:9" x14ac:dyDescent="0.3">
      <c r="C47" s="47"/>
      <c r="D47" s="47"/>
      <c r="E47" s="48"/>
      <c r="F47" s="48"/>
      <c r="G47" s="46"/>
    </row>
    <row r="48" spans="1:9" x14ac:dyDescent="0.3">
      <c r="C48" s="47"/>
      <c r="D48" s="47"/>
      <c r="E48" s="48"/>
      <c r="F48" s="46"/>
      <c r="G48" s="46"/>
    </row>
    <row r="49" spans="3:7" x14ac:dyDescent="0.3">
      <c r="C49" s="47"/>
      <c r="D49" s="47"/>
      <c r="E49" s="48"/>
      <c r="F49" s="46"/>
      <c r="G49" s="46"/>
    </row>
    <row r="50" spans="3:7" x14ac:dyDescent="0.3">
      <c r="C50" s="47"/>
      <c r="D50" s="47"/>
      <c r="E50" s="48"/>
      <c r="F50" s="46"/>
      <c r="G50" s="46"/>
    </row>
    <row r="51" spans="3:7" x14ac:dyDescent="0.3">
      <c r="C51" s="47"/>
      <c r="D51" s="47"/>
      <c r="E51" s="48"/>
      <c r="F51" s="46"/>
      <c r="G51" s="46"/>
    </row>
    <row r="52" spans="3:7" x14ac:dyDescent="0.3">
      <c r="C52" s="49"/>
      <c r="D52" s="47"/>
      <c r="E52" s="48"/>
      <c r="F52" s="46"/>
      <c r="G52" s="46"/>
    </row>
    <row r="53" spans="3:7" x14ac:dyDescent="0.3">
      <c r="C53" s="49"/>
      <c r="D53" s="47"/>
      <c r="E53" s="48"/>
      <c r="F53" s="46"/>
      <c r="G53" s="46"/>
    </row>
    <row r="54" spans="3:7" x14ac:dyDescent="0.3">
      <c r="C54" s="49"/>
      <c r="D54" s="47"/>
      <c r="E54" s="48"/>
      <c r="F54" s="46"/>
      <c r="G54" s="46"/>
    </row>
    <row r="55" spans="3:7" x14ac:dyDescent="0.3">
      <c r="C55" s="49"/>
      <c r="D55" s="47"/>
      <c r="E55" s="48"/>
      <c r="F55" s="46"/>
      <c r="G55" s="46"/>
    </row>
    <row r="56" spans="3:7" x14ac:dyDescent="0.3">
      <c r="C56" s="49"/>
      <c r="D56" s="47"/>
      <c r="E56" s="48"/>
      <c r="F56" s="46"/>
      <c r="G56" s="46"/>
    </row>
    <row r="57" spans="3:7" x14ac:dyDescent="0.3">
      <c r="C57" s="49"/>
      <c r="D57" s="47"/>
      <c r="E57" s="48"/>
      <c r="F57" s="46"/>
      <c r="G57" s="46"/>
    </row>
    <row r="58" spans="3:7" x14ac:dyDescent="0.3">
      <c r="C58" s="49"/>
      <c r="D58" s="47"/>
      <c r="E58" s="48"/>
      <c r="F58" s="46"/>
      <c r="G58" s="46"/>
    </row>
    <row r="59" spans="3:7" x14ac:dyDescent="0.3">
      <c r="C59" s="49"/>
      <c r="D59" s="47"/>
      <c r="E59" s="48"/>
      <c r="F59" s="46"/>
      <c r="G59" s="46"/>
    </row>
    <row r="60" spans="3:7" x14ac:dyDescent="0.3">
      <c r="C60" s="49"/>
      <c r="D60" s="47"/>
      <c r="E60" s="48"/>
      <c r="F60" s="46"/>
      <c r="G60" s="46"/>
    </row>
    <row r="61" spans="3:7" x14ac:dyDescent="0.3">
      <c r="C61" s="49"/>
      <c r="D61" s="47"/>
      <c r="E61" s="48"/>
      <c r="F61" s="46"/>
      <c r="G61" s="46"/>
    </row>
    <row r="62" spans="3:7" x14ac:dyDescent="0.3">
      <c r="C62" s="49"/>
      <c r="D62" s="47"/>
      <c r="E62" s="48"/>
      <c r="F62" s="46"/>
      <c r="G62" s="46"/>
    </row>
    <row r="63" spans="3:7" x14ac:dyDescent="0.3">
      <c r="C63" s="49"/>
      <c r="D63" s="47"/>
      <c r="E63" s="48"/>
      <c r="F63" s="46"/>
      <c r="G63" s="46"/>
    </row>
    <row r="64" spans="3:7" x14ac:dyDescent="0.3">
      <c r="C64" s="49"/>
      <c r="D64" s="47"/>
      <c r="E64" s="48"/>
      <c r="F64" s="46"/>
      <c r="G64" s="46"/>
    </row>
    <row r="65" spans="3:7" x14ac:dyDescent="0.3">
      <c r="C65" s="46"/>
      <c r="D65" s="46"/>
      <c r="E65" s="46"/>
      <c r="F65" s="46"/>
      <c r="G65" s="46"/>
    </row>
    <row r="66" spans="3:7" x14ac:dyDescent="0.3">
      <c r="C66" s="46"/>
      <c r="D66" s="46"/>
      <c r="E66" s="46"/>
      <c r="F66" s="46"/>
      <c r="G66" s="46"/>
    </row>
    <row r="67" spans="3:7" x14ac:dyDescent="0.3">
      <c r="C67" s="46"/>
      <c r="D67" s="46"/>
      <c r="E67" s="46"/>
      <c r="F67" s="46"/>
      <c r="G67" s="46"/>
    </row>
    <row r="68" spans="3:7" x14ac:dyDescent="0.3">
      <c r="C68" s="46"/>
      <c r="D68" s="46"/>
      <c r="E68" s="46"/>
      <c r="F68" s="46"/>
      <c r="G68" s="46"/>
    </row>
    <row r="69" spans="3:7" x14ac:dyDescent="0.3">
      <c r="C69" s="46"/>
      <c r="D69" s="46"/>
      <c r="E69" s="46"/>
      <c r="F69" s="46"/>
      <c r="G69" s="46"/>
    </row>
    <row r="70" spans="3:7" x14ac:dyDescent="0.3">
      <c r="C70" s="46"/>
      <c r="D70" s="46"/>
      <c r="E70" s="46"/>
      <c r="F70" s="46"/>
      <c r="G70" s="46"/>
    </row>
    <row r="71" spans="3:7" x14ac:dyDescent="0.3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1"/>
    </row>
    <row r="3" spans="1:9" x14ac:dyDescent="0.3">
      <c r="C3" s="35"/>
    </row>
    <row r="4" spans="1:9" x14ac:dyDescent="0.3">
      <c r="C4" s="35" t="s">
        <v>29</v>
      </c>
    </row>
    <row r="5" spans="1:9" s="1" customFormat="1" ht="15" customHeight="1" x14ac:dyDescent="0.25">
      <c r="C5" s="3"/>
      <c r="D5" s="2"/>
      <c r="E5" s="3"/>
      <c r="F5" s="3"/>
    </row>
    <row r="6" spans="1:9" s="1" customFormat="1" ht="15" customHeight="1" thickBot="1" x14ac:dyDescent="0.3">
      <c r="C6" s="3"/>
      <c r="D6" s="2"/>
      <c r="E6" s="3"/>
      <c r="F6" s="3"/>
    </row>
    <row r="7" spans="1:9" s="1" customFormat="1" ht="15" customHeight="1" x14ac:dyDescent="0.3">
      <c r="A7" s="42"/>
      <c r="B7" s="13"/>
      <c r="C7" s="67" t="s">
        <v>35</v>
      </c>
      <c r="D7" s="67"/>
      <c r="E7" s="67"/>
      <c r="F7" s="67"/>
      <c r="G7" s="67"/>
      <c r="H7" s="67"/>
      <c r="I7" s="68"/>
    </row>
    <row r="8" spans="1:9" s="1" customFormat="1" ht="26.25" customHeight="1" x14ac:dyDescent="0.25">
      <c r="A8" s="39" t="s">
        <v>31</v>
      </c>
      <c r="B8" s="41" t="s">
        <v>32</v>
      </c>
      <c r="C8" s="61" t="s">
        <v>33</v>
      </c>
      <c r="D8" s="61" t="s">
        <v>34</v>
      </c>
      <c r="E8" s="61" t="s">
        <v>33</v>
      </c>
      <c r="F8" s="61" t="s">
        <v>34</v>
      </c>
      <c r="G8" s="69" t="s">
        <v>36</v>
      </c>
      <c r="H8" s="69"/>
      <c r="I8" s="10" t="s">
        <v>37</v>
      </c>
    </row>
    <row r="9" spans="1:9" s="1" customFormat="1" ht="24.75" customHeight="1" thickBot="1" x14ac:dyDescent="0.3">
      <c r="A9" s="43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5">
      <c r="A10" s="18" t="s">
        <v>0</v>
      </c>
      <c r="B10" s="12" t="s">
        <v>40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5">
      <c r="A11" s="22" t="s">
        <v>1</v>
      </c>
      <c r="B11" s="12" t="s">
        <v>41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5">
      <c r="A12" s="22" t="s">
        <v>2</v>
      </c>
      <c r="B12" s="12" t="s">
        <v>42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5">
      <c r="A13" s="19" t="s">
        <v>3</v>
      </c>
      <c r="B13" s="12" t="s">
        <v>43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5">
      <c r="A14" s="19" t="s">
        <v>4</v>
      </c>
      <c r="B14" s="12" t="s">
        <v>44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5">
      <c r="A15" s="19" t="s">
        <v>5</v>
      </c>
      <c r="B15" s="12" t="s">
        <v>45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5">
      <c r="A16" s="19" t="s">
        <v>6</v>
      </c>
      <c r="B16" s="12" t="s">
        <v>46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5">
      <c r="A17" s="19" t="s">
        <v>7</v>
      </c>
      <c r="B17" s="12" t="s">
        <v>47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5">
      <c r="A18" s="19" t="s">
        <v>8</v>
      </c>
      <c r="B18" s="12" t="s">
        <v>48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5">
      <c r="A19" s="19" t="s">
        <v>9</v>
      </c>
      <c r="B19" s="12" t="s">
        <v>49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5">
      <c r="A20" s="19" t="s">
        <v>10</v>
      </c>
      <c r="B20" s="12" t="s">
        <v>50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5">
      <c r="A21" s="19" t="s">
        <v>11</v>
      </c>
      <c r="B21" s="12" t="s">
        <v>51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5">
      <c r="A22" s="19" t="s">
        <v>12</v>
      </c>
      <c r="B22" s="12" t="s">
        <v>52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5">
      <c r="A23" s="19" t="s">
        <v>13</v>
      </c>
      <c r="B23" s="12" t="s">
        <v>53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5">
      <c r="A24" s="19" t="s">
        <v>14</v>
      </c>
      <c r="B24" s="12" t="s">
        <v>54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5">
      <c r="A25" s="19" t="s">
        <v>15</v>
      </c>
      <c r="B25" s="12" t="s">
        <v>55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5">
      <c r="A26" s="19" t="s">
        <v>16</v>
      </c>
      <c r="B26" s="12" t="s">
        <v>56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5">
      <c r="A27" s="19" t="s">
        <v>17</v>
      </c>
      <c r="B27" s="12" t="s">
        <v>57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5">
      <c r="A28" s="20" t="s">
        <v>23</v>
      </c>
      <c r="B28" s="6" t="s">
        <v>58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5">
      <c r="A29" s="21" t="s">
        <v>22</v>
      </c>
      <c r="B29" s="4" t="s">
        <v>59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5">
      <c r="A30" s="21" t="s">
        <v>20</v>
      </c>
      <c r="B30" s="5" t="s">
        <v>60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5">
      <c r="A31" s="21" t="s">
        <v>21</v>
      </c>
      <c r="B31" s="15" t="s">
        <v>61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5">
      <c r="A32" s="19" t="s">
        <v>19</v>
      </c>
      <c r="B32" s="15" t="s">
        <v>62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5">
      <c r="A33" s="20" t="s">
        <v>18</v>
      </c>
      <c r="B33" s="7" t="s">
        <v>63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5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3">
      <c r="B36" s="36"/>
      <c r="C36" s="37"/>
      <c r="E36" s="37"/>
      <c r="G36" s="33"/>
    </row>
    <row r="37" spans="1:9" x14ac:dyDescent="0.3">
      <c r="B37" s="36"/>
      <c r="C37" s="37"/>
      <c r="E37" s="37"/>
    </row>
    <row r="38" spans="1:9" x14ac:dyDescent="0.3">
      <c r="C38" s="38"/>
      <c r="E38" s="38"/>
    </row>
    <row r="39" spans="1:9" x14ac:dyDescent="0.3">
      <c r="C39" s="38"/>
      <c r="E39" s="38"/>
    </row>
    <row r="46" spans="1:9" x14ac:dyDescent="0.3">
      <c r="C46" s="46"/>
      <c r="D46" s="46"/>
      <c r="E46" s="46"/>
      <c r="F46" s="46"/>
      <c r="G46" s="46"/>
    </row>
    <row r="47" spans="1:9" x14ac:dyDescent="0.3">
      <c r="C47" s="47"/>
      <c r="D47" s="47"/>
      <c r="E47" s="48"/>
      <c r="F47" s="48"/>
      <c r="G47" s="46"/>
    </row>
    <row r="48" spans="1:9" x14ac:dyDescent="0.3">
      <c r="C48" s="47"/>
      <c r="D48" s="47"/>
      <c r="E48" s="48"/>
      <c r="F48" s="46"/>
      <c r="G48" s="46"/>
    </row>
    <row r="49" spans="3:7" x14ac:dyDescent="0.3">
      <c r="C49" s="47"/>
      <c r="D49" s="47"/>
      <c r="E49" s="48"/>
      <c r="F49" s="46"/>
      <c r="G49" s="46"/>
    </row>
    <row r="50" spans="3:7" x14ac:dyDescent="0.3">
      <c r="C50" s="47"/>
      <c r="D50" s="47"/>
      <c r="E50" s="48"/>
      <c r="F50" s="46"/>
      <c r="G50" s="46"/>
    </row>
    <row r="51" spans="3:7" x14ac:dyDescent="0.3">
      <c r="C51" s="47"/>
      <c r="D51" s="47"/>
      <c r="E51" s="48"/>
      <c r="F51" s="46"/>
      <c r="G51" s="46"/>
    </row>
    <row r="52" spans="3:7" x14ac:dyDescent="0.3">
      <c r="C52" s="49"/>
      <c r="D52" s="47"/>
      <c r="E52" s="48"/>
      <c r="F52" s="46"/>
      <c r="G52" s="46"/>
    </row>
    <row r="53" spans="3:7" x14ac:dyDescent="0.3">
      <c r="C53" s="49"/>
      <c r="D53" s="47"/>
      <c r="E53" s="48"/>
      <c r="F53" s="46"/>
      <c r="G53" s="46"/>
    </row>
    <row r="54" spans="3:7" x14ac:dyDescent="0.3">
      <c r="C54" s="49"/>
      <c r="D54" s="47"/>
      <c r="E54" s="48"/>
      <c r="F54" s="46"/>
      <c r="G54" s="46"/>
    </row>
    <row r="55" spans="3:7" x14ac:dyDescent="0.3">
      <c r="C55" s="49"/>
      <c r="D55" s="47"/>
      <c r="E55" s="48"/>
      <c r="F55" s="46"/>
      <c r="G55" s="46"/>
    </row>
    <row r="56" spans="3:7" x14ac:dyDescent="0.3">
      <c r="C56" s="49"/>
      <c r="D56" s="47"/>
      <c r="E56" s="48"/>
      <c r="F56" s="46"/>
      <c r="G56" s="46"/>
    </row>
    <row r="57" spans="3:7" x14ac:dyDescent="0.3">
      <c r="C57" s="49"/>
      <c r="D57" s="47"/>
      <c r="E57" s="48"/>
      <c r="F57" s="46"/>
      <c r="G57" s="46"/>
    </row>
    <row r="58" spans="3:7" x14ac:dyDescent="0.3">
      <c r="C58" s="49"/>
      <c r="D58" s="47"/>
      <c r="E58" s="48"/>
      <c r="F58" s="46"/>
      <c r="G58" s="46"/>
    </row>
    <row r="59" spans="3:7" x14ac:dyDescent="0.3">
      <c r="C59" s="49"/>
      <c r="D59" s="47"/>
      <c r="E59" s="48"/>
      <c r="F59" s="46"/>
      <c r="G59" s="46"/>
    </row>
    <row r="60" spans="3:7" x14ac:dyDescent="0.3">
      <c r="C60" s="49"/>
      <c r="D60" s="47"/>
      <c r="E60" s="48"/>
      <c r="F60" s="46"/>
      <c r="G60" s="46"/>
    </row>
    <row r="61" spans="3:7" x14ac:dyDescent="0.3">
      <c r="C61" s="49"/>
      <c r="D61" s="47"/>
      <c r="E61" s="48"/>
      <c r="F61" s="46"/>
      <c r="G61" s="46"/>
    </row>
    <row r="62" spans="3:7" x14ac:dyDescent="0.3">
      <c r="C62" s="49"/>
      <c r="D62" s="47"/>
      <c r="E62" s="48"/>
      <c r="F62" s="46"/>
      <c r="G62" s="46"/>
    </row>
    <row r="63" spans="3:7" x14ac:dyDescent="0.3">
      <c r="C63" s="49"/>
      <c r="D63" s="47"/>
      <c r="E63" s="48"/>
      <c r="F63" s="46"/>
      <c r="G63" s="46"/>
    </row>
    <row r="64" spans="3:7" x14ac:dyDescent="0.3">
      <c r="C64" s="49"/>
      <c r="D64" s="47"/>
      <c r="E64" s="48"/>
      <c r="F64" s="46"/>
      <c r="G64" s="46"/>
    </row>
    <row r="65" spans="3:7" x14ac:dyDescent="0.3">
      <c r="C65" s="46"/>
      <c r="D65" s="46"/>
      <c r="E65" s="46"/>
      <c r="F65" s="46"/>
      <c r="G65" s="46"/>
    </row>
    <row r="66" spans="3:7" x14ac:dyDescent="0.3">
      <c r="C66" s="46"/>
      <c r="D66" s="46"/>
      <c r="E66" s="46"/>
      <c r="F66" s="46"/>
      <c r="G66" s="46"/>
    </row>
    <row r="67" spans="3:7" x14ac:dyDescent="0.3">
      <c r="C67" s="46"/>
      <c r="D67" s="46"/>
      <c r="E67" s="46"/>
      <c r="F67" s="46"/>
      <c r="G67" s="46"/>
    </row>
    <row r="68" spans="3:7" x14ac:dyDescent="0.3">
      <c r="C68" s="46"/>
      <c r="D68" s="46"/>
      <c r="E68" s="46"/>
      <c r="F68" s="46"/>
      <c r="G68" s="46"/>
    </row>
    <row r="69" spans="3:7" x14ac:dyDescent="0.3">
      <c r="C69" s="46"/>
      <c r="D69" s="46"/>
      <c r="E69" s="46"/>
      <c r="F69" s="46"/>
      <c r="G69" s="46"/>
    </row>
    <row r="70" spans="3:7" x14ac:dyDescent="0.3">
      <c r="C70" s="46"/>
      <c r="D70" s="46"/>
      <c r="E70" s="46"/>
      <c r="F70" s="46"/>
      <c r="G70" s="46"/>
    </row>
    <row r="71" spans="3:7" x14ac:dyDescent="0.3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1"/>
    </row>
    <row r="3" spans="1:9" x14ac:dyDescent="0.3">
      <c r="C3" s="35"/>
    </row>
    <row r="4" spans="1:9" x14ac:dyDescent="0.3">
      <c r="C4" s="65" t="s">
        <v>102</v>
      </c>
    </row>
    <row r="5" spans="1:9" s="1" customFormat="1" ht="15" customHeight="1" x14ac:dyDescent="0.25">
      <c r="C5" s="3"/>
      <c r="D5" s="2"/>
      <c r="E5" s="3"/>
      <c r="F5" s="3"/>
    </row>
    <row r="6" spans="1:9" s="1" customFormat="1" ht="15" customHeight="1" thickBot="1" x14ac:dyDescent="0.3">
      <c r="C6" s="3"/>
      <c r="D6" s="2"/>
      <c r="E6" s="3"/>
      <c r="F6" s="3"/>
    </row>
    <row r="7" spans="1:9" s="1" customFormat="1" ht="15" customHeight="1" x14ac:dyDescent="0.3">
      <c r="A7" s="42"/>
      <c r="B7" s="13"/>
      <c r="C7" s="67" t="s">
        <v>95</v>
      </c>
      <c r="D7" s="67"/>
      <c r="E7" s="67"/>
      <c r="F7" s="67"/>
      <c r="G7" s="67"/>
      <c r="H7" s="67"/>
      <c r="I7" s="68"/>
    </row>
    <row r="8" spans="1:9" s="1" customFormat="1" ht="26.25" customHeight="1" x14ac:dyDescent="0.25">
      <c r="A8" s="39" t="s">
        <v>66</v>
      </c>
      <c r="B8" s="41" t="s">
        <v>67</v>
      </c>
      <c r="C8" s="44" t="s">
        <v>93</v>
      </c>
      <c r="D8" s="44" t="s">
        <v>94</v>
      </c>
      <c r="E8" s="44" t="s">
        <v>93</v>
      </c>
      <c r="F8" s="44" t="s">
        <v>94</v>
      </c>
      <c r="G8" s="69" t="s">
        <v>97</v>
      </c>
      <c r="H8" s="69"/>
      <c r="I8" s="10" t="s">
        <v>96</v>
      </c>
    </row>
    <row r="9" spans="1:9" s="1" customFormat="1" ht="24.75" customHeight="1" thickBot="1" x14ac:dyDescent="0.3">
      <c r="A9" s="43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98</v>
      </c>
      <c r="H9" s="11" t="s">
        <v>99</v>
      </c>
      <c r="I9" s="9" t="s">
        <v>26</v>
      </c>
    </row>
    <row r="10" spans="1:9" s="1" customFormat="1" ht="16.5" customHeight="1" x14ac:dyDescent="0.25">
      <c r="A10" s="18" t="s">
        <v>0</v>
      </c>
      <c r="B10" s="12" t="s">
        <v>68</v>
      </c>
      <c r="C10" s="50">
        <v>8802980.7699999996</v>
      </c>
      <c r="D10" s="32">
        <f>C10/C$34*100</f>
        <v>7.7840838672521642</v>
      </c>
      <c r="E10" s="50">
        <v>6589422.4100000001</v>
      </c>
      <c r="F10" s="32">
        <f>E10/E$34*100</f>
        <v>5.9441173363234547</v>
      </c>
      <c r="G10" s="54">
        <f>E10-C10</f>
        <v>-2213558.3599999994</v>
      </c>
      <c r="H10" s="26">
        <f>(E10-C10)/C10</f>
        <v>-0.25145554873227327</v>
      </c>
      <c r="I10" s="27">
        <f>F10-D10</f>
        <v>-1.8399665309287094</v>
      </c>
    </row>
    <row r="11" spans="1:9" s="1" customFormat="1" ht="17.100000000000001" customHeight="1" x14ac:dyDescent="0.25">
      <c r="A11" s="22" t="s">
        <v>1</v>
      </c>
      <c r="B11" s="12" t="s">
        <v>69</v>
      </c>
      <c r="C11" s="50">
        <v>985737.10000000009</v>
      </c>
      <c r="D11" s="32">
        <f t="shared" ref="D11:D33" si="0">C11/C$34*100</f>
        <v>0.87164341919401167</v>
      </c>
      <c r="E11" s="50">
        <v>472348.13</v>
      </c>
      <c r="F11" s="32">
        <f t="shared" ref="F11" si="1">E11/E$34*100</f>
        <v>0.42609086709209237</v>
      </c>
      <c r="G11" s="54">
        <f t="shared" ref="G11:G33" si="2">E11-C11</f>
        <v>-513388.97000000009</v>
      </c>
      <c r="H11" s="26">
        <f t="shared" ref="H11:H33" si="3">(E11-C11)/C11</f>
        <v>-0.52081733557558096</v>
      </c>
      <c r="I11" s="27">
        <f t="shared" ref="I11:I28" si="4">F11-D11</f>
        <v>-0.4455525521019193</v>
      </c>
    </row>
    <row r="12" spans="1:9" s="1" customFormat="1" ht="17.100000000000001" customHeight="1" x14ac:dyDescent="0.25">
      <c r="A12" s="22" t="s">
        <v>2</v>
      </c>
      <c r="B12" s="12" t="s">
        <v>70</v>
      </c>
      <c r="C12" s="50">
        <v>7480008.9899999993</v>
      </c>
      <c r="D12" s="32">
        <f t="shared" si="0"/>
        <v>6.6142388387791682</v>
      </c>
      <c r="E12" s="50">
        <v>7038880.1699999999</v>
      </c>
      <c r="F12" s="32">
        <f t="shared" ref="F12" si="5">E12/E$34*100</f>
        <v>6.3495594975524403</v>
      </c>
      <c r="G12" s="54">
        <f t="shared" si="2"/>
        <v>-441128.81999999937</v>
      </c>
      <c r="H12" s="26">
        <f t="shared" si="3"/>
        <v>-5.8974370296846317E-2</v>
      </c>
      <c r="I12" s="27">
        <f t="shared" si="4"/>
        <v>-0.26467934122672787</v>
      </c>
    </row>
    <row r="13" spans="1:9" s="1" customFormat="1" ht="17.100000000000001" customHeight="1" x14ac:dyDescent="0.25">
      <c r="A13" s="19" t="s">
        <v>3</v>
      </c>
      <c r="B13" s="12" t="s">
        <v>71</v>
      </c>
      <c r="C13" s="50">
        <v>0</v>
      </c>
      <c r="D13" s="32">
        <f t="shared" si="0"/>
        <v>0</v>
      </c>
      <c r="E13" s="50">
        <v>0</v>
      </c>
      <c r="F13" s="32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5">
      <c r="A14" s="19" t="s">
        <v>4</v>
      </c>
      <c r="B14" s="12" t="s">
        <v>72</v>
      </c>
      <c r="C14" s="50">
        <v>0</v>
      </c>
      <c r="D14" s="32">
        <f t="shared" si="0"/>
        <v>0</v>
      </c>
      <c r="E14" s="50">
        <v>0</v>
      </c>
      <c r="F14" s="32">
        <f t="shared" ref="F14" si="7">E14/E$34*100</f>
        <v>0</v>
      </c>
      <c r="G14" s="54">
        <f t="shared" si="2"/>
        <v>0</v>
      </c>
      <c r="H14" s="26" t="s">
        <v>27</v>
      </c>
      <c r="I14" s="27">
        <f t="shared" si="4"/>
        <v>0</v>
      </c>
    </row>
    <row r="15" spans="1:9" s="1" customFormat="1" ht="17.100000000000001" customHeight="1" x14ac:dyDescent="0.25">
      <c r="A15" s="19" t="s">
        <v>5</v>
      </c>
      <c r="B15" s="12" t="s">
        <v>73</v>
      </c>
      <c r="C15" s="50">
        <v>5583.7</v>
      </c>
      <c r="D15" s="32">
        <f t="shared" si="0"/>
        <v>4.9374172482232869E-3</v>
      </c>
      <c r="E15" s="50">
        <v>835.01</v>
      </c>
      <c r="F15" s="32">
        <f t="shared" ref="F15" si="8">E15/E$34*100</f>
        <v>7.5323709851580871E-4</v>
      </c>
      <c r="G15" s="54">
        <f t="shared" si="2"/>
        <v>-4748.6899999999996</v>
      </c>
      <c r="H15" s="26">
        <f t="shared" si="3"/>
        <v>-0.85045579096298152</v>
      </c>
      <c r="I15" s="27">
        <f t="shared" si="4"/>
        <v>-4.1841801497074782E-3</v>
      </c>
    </row>
    <row r="16" spans="1:9" s="1" customFormat="1" ht="16.5" customHeight="1" x14ac:dyDescent="0.25">
      <c r="A16" s="19" t="s">
        <v>6</v>
      </c>
      <c r="B16" s="12" t="s">
        <v>74</v>
      </c>
      <c r="C16" s="50">
        <v>813074.42</v>
      </c>
      <c r="D16" s="32">
        <f t="shared" si="0"/>
        <v>0.7189655005457215</v>
      </c>
      <c r="E16" s="50">
        <v>609081.73</v>
      </c>
      <c r="F16" s="32">
        <f t="shared" ref="F16" si="9">E16/E$34*100</f>
        <v>0.54943408469861343</v>
      </c>
      <c r="G16" s="54">
        <f t="shared" si="2"/>
        <v>-203992.69000000006</v>
      </c>
      <c r="H16" s="26">
        <f t="shared" si="3"/>
        <v>-0.25089055193742293</v>
      </c>
      <c r="I16" s="27">
        <f t="shared" si="4"/>
        <v>-0.16953141584710807</v>
      </c>
    </row>
    <row r="17" spans="1:9" s="1" customFormat="1" ht="17.100000000000001" customHeight="1" x14ac:dyDescent="0.25">
      <c r="A17" s="19" t="s">
        <v>7</v>
      </c>
      <c r="B17" s="12" t="s">
        <v>75</v>
      </c>
      <c r="C17" s="50">
        <v>4321929.2799999993</v>
      </c>
      <c r="D17" s="32">
        <f t="shared" si="0"/>
        <v>3.8216895916100877</v>
      </c>
      <c r="E17" s="50">
        <v>4224658.7399999993</v>
      </c>
      <c r="F17" s="32">
        <f t="shared" ref="F17" si="10">E17/E$34*100</f>
        <v>3.8109360265590251</v>
      </c>
      <c r="G17" s="54">
        <f t="shared" si="2"/>
        <v>-97270.540000000037</v>
      </c>
      <c r="H17" s="26">
        <f t="shared" si="3"/>
        <v>-2.2506277566855526E-2</v>
      </c>
      <c r="I17" s="27">
        <f t="shared" si="4"/>
        <v>-1.0753565051062619E-2</v>
      </c>
    </row>
    <row r="18" spans="1:9" s="1" customFormat="1" ht="16.5" customHeight="1" x14ac:dyDescent="0.25">
      <c r="A18" s="19" t="s">
        <v>8</v>
      </c>
      <c r="B18" s="12" t="s">
        <v>76</v>
      </c>
      <c r="C18" s="50">
        <v>5946511.8200000012</v>
      </c>
      <c r="D18" s="32">
        <f t="shared" si="0"/>
        <v>5.2582355833643746</v>
      </c>
      <c r="E18" s="50">
        <v>7043596.54</v>
      </c>
      <c r="F18" s="32">
        <f t="shared" ref="F18" si="11">E18/E$34*100</f>
        <v>6.3538139913361391</v>
      </c>
      <c r="G18" s="54">
        <f t="shared" si="2"/>
        <v>1097084.7199999988</v>
      </c>
      <c r="H18" s="26">
        <f t="shared" si="3"/>
        <v>0.18449214484198209</v>
      </c>
      <c r="I18" s="27">
        <f t="shared" si="4"/>
        <v>1.0955784079717645</v>
      </c>
    </row>
    <row r="19" spans="1:9" s="1" customFormat="1" ht="17.100000000000001" customHeight="1" x14ac:dyDescent="0.25">
      <c r="A19" s="19" t="s">
        <v>9</v>
      </c>
      <c r="B19" s="12" t="s">
        <v>77</v>
      </c>
      <c r="C19" s="50">
        <v>71745729.239999995</v>
      </c>
      <c r="D19" s="32">
        <f t="shared" si="0"/>
        <v>63.441553277563948</v>
      </c>
      <c r="E19" s="50">
        <v>70305793.229999989</v>
      </c>
      <c r="F19" s="32">
        <f t="shared" ref="F19" si="12">E19/E$34*100</f>
        <v>63.42071556199037</v>
      </c>
      <c r="G19" s="54">
        <f t="shared" si="2"/>
        <v>-1439936.0100000054</v>
      </c>
      <c r="H19" s="26">
        <f t="shared" si="3"/>
        <v>-2.0069989186160587E-2</v>
      </c>
      <c r="I19" s="27">
        <f t="shared" si="4"/>
        <v>-2.0837715573577498E-2</v>
      </c>
    </row>
    <row r="20" spans="1:9" s="1" customFormat="1" ht="16.5" customHeight="1" x14ac:dyDescent="0.25">
      <c r="A20" s="19" t="s">
        <v>10</v>
      </c>
      <c r="B20" s="12" t="s">
        <v>78</v>
      </c>
      <c r="C20" s="50">
        <v>8705.19</v>
      </c>
      <c r="D20" s="32">
        <f t="shared" si="0"/>
        <v>7.697611844307695E-3</v>
      </c>
      <c r="E20" s="50">
        <v>15172.449999999999</v>
      </c>
      <c r="F20" s="32">
        <f t="shared" ref="F20" si="13">E20/E$34*100</f>
        <v>1.3686605208771369E-2</v>
      </c>
      <c r="G20" s="54">
        <f t="shared" si="2"/>
        <v>6467.2599999999984</v>
      </c>
      <c r="H20" s="26">
        <f t="shared" si="3"/>
        <v>0.74292002816710467</v>
      </c>
      <c r="I20" s="27">
        <f t="shared" si="4"/>
        <v>5.9889933644636743E-3</v>
      </c>
    </row>
    <row r="21" spans="1:9" s="1" customFormat="1" ht="16.5" customHeight="1" x14ac:dyDescent="0.25">
      <c r="A21" s="19" t="s">
        <v>11</v>
      </c>
      <c r="B21" s="12" t="s">
        <v>79</v>
      </c>
      <c r="C21" s="50">
        <v>1199</v>
      </c>
      <c r="D21" s="32">
        <f t="shared" si="0"/>
        <v>1.0602223043178754E-3</v>
      </c>
      <c r="E21" s="50">
        <v>2286.4700000000003</v>
      </c>
      <c r="F21" s="32">
        <f t="shared" ref="F21" si="14">E21/E$34*100</f>
        <v>2.0625549737649145E-3</v>
      </c>
      <c r="G21" s="54">
        <f t="shared" si="2"/>
        <v>1087.4700000000003</v>
      </c>
      <c r="H21" s="26">
        <f t="shared" si="3"/>
        <v>0.90698081734779001</v>
      </c>
      <c r="I21" s="27">
        <f t="shared" si="4"/>
        <v>1.0023326694470391E-3</v>
      </c>
    </row>
    <row r="22" spans="1:9" s="1" customFormat="1" ht="17.100000000000001" customHeight="1" x14ac:dyDescent="0.25">
      <c r="A22" s="19" t="s">
        <v>12</v>
      </c>
      <c r="B22" s="12" t="s">
        <v>80</v>
      </c>
      <c r="C22" s="50">
        <v>1247083.5899999999</v>
      </c>
      <c r="D22" s="32">
        <f t="shared" si="0"/>
        <v>1.1027404816236934</v>
      </c>
      <c r="E22" s="50">
        <v>1538835.75</v>
      </c>
      <c r="F22" s="32">
        <f t="shared" ref="F22" si="15">E22/E$34*100</f>
        <v>1.3881368791061166</v>
      </c>
      <c r="G22" s="54">
        <f t="shared" si="2"/>
        <v>291752.16000000015</v>
      </c>
      <c r="H22" s="26">
        <f t="shared" si="3"/>
        <v>0.23394755759716171</v>
      </c>
      <c r="I22" s="27">
        <f t="shared" si="4"/>
        <v>0.28539639748242318</v>
      </c>
    </row>
    <row r="23" spans="1:9" s="1" customFormat="1" ht="17.100000000000001" customHeight="1" x14ac:dyDescent="0.25">
      <c r="A23" s="19" t="s">
        <v>13</v>
      </c>
      <c r="B23" s="12" t="s">
        <v>81</v>
      </c>
      <c r="C23" s="50">
        <v>374355.72</v>
      </c>
      <c r="D23" s="32">
        <f t="shared" si="0"/>
        <v>0.331026091820665</v>
      </c>
      <c r="E23" s="50">
        <v>843352.89999999991</v>
      </c>
      <c r="F23" s="32">
        <f t="shared" ref="F23" si="16">E23/E$34*100</f>
        <v>0.76076297460017595</v>
      </c>
      <c r="G23" s="54">
        <f t="shared" si="2"/>
        <v>468997.17999999993</v>
      </c>
      <c r="H23" s="26">
        <f t="shared" si="3"/>
        <v>1.2528115771811901</v>
      </c>
      <c r="I23" s="27">
        <f t="shared" si="4"/>
        <v>0.42973688277951094</v>
      </c>
    </row>
    <row r="24" spans="1:9" s="1" customFormat="1" ht="17.100000000000001" customHeight="1" x14ac:dyDescent="0.25">
      <c r="A24" s="19" t="s">
        <v>14</v>
      </c>
      <c r="B24" s="12" t="s">
        <v>82</v>
      </c>
      <c r="C24" s="50">
        <v>9391.5999999999985</v>
      </c>
      <c r="D24" s="32">
        <f t="shared" si="0"/>
        <v>8.3045736390590132E-3</v>
      </c>
      <c r="E24" s="50">
        <v>12315.06</v>
      </c>
      <c r="F24" s="32">
        <f t="shared" ref="F24" si="17">E24/E$34*100</f>
        <v>1.1109040685079334E-2</v>
      </c>
      <c r="G24" s="54">
        <f t="shared" si="2"/>
        <v>2923.4600000000009</v>
      </c>
      <c r="H24" s="26">
        <f t="shared" si="3"/>
        <v>0.31128455215298795</v>
      </c>
      <c r="I24" s="27">
        <f t="shared" si="4"/>
        <v>2.804467046020321E-3</v>
      </c>
    </row>
    <row r="25" spans="1:9" s="1" customFormat="1" ht="17.100000000000001" customHeight="1" x14ac:dyDescent="0.25">
      <c r="A25" s="19" t="s">
        <v>15</v>
      </c>
      <c r="B25" s="12" t="s">
        <v>83</v>
      </c>
      <c r="C25" s="50">
        <v>525525.59000000008</v>
      </c>
      <c r="D25" s="32">
        <f t="shared" si="0"/>
        <v>0.46469887573628949</v>
      </c>
      <c r="E25" s="50">
        <v>607852.07999999996</v>
      </c>
      <c r="F25" s="32">
        <f t="shared" ref="F25" si="18">E25/E$34*100</f>
        <v>0.5483248548711982</v>
      </c>
      <c r="G25" s="54">
        <f t="shared" si="2"/>
        <v>82326.489999999874</v>
      </c>
      <c r="H25" s="26">
        <f t="shared" si="3"/>
        <v>0.15665553032346125</v>
      </c>
      <c r="I25" s="27">
        <f t="shared" si="4"/>
        <v>8.3625979134908712E-2</v>
      </c>
    </row>
    <row r="26" spans="1:9" s="1" customFormat="1" ht="17.100000000000001" customHeight="1" x14ac:dyDescent="0.25">
      <c r="A26" s="19" t="s">
        <v>16</v>
      </c>
      <c r="B26" s="12" t="s">
        <v>84</v>
      </c>
      <c r="C26" s="50">
        <v>0</v>
      </c>
      <c r="D26" s="32">
        <f t="shared" si="0"/>
        <v>0</v>
      </c>
      <c r="E26" s="50">
        <v>0</v>
      </c>
      <c r="F26" s="32">
        <f t="shared" ref="F26" si="19">E26/E$34*100</f>
        <v>0</v>
      </c>
      <c r="G26" s="54">
        <f t="shared" si="2"/>
        <v>0</v>
      </c>
      <c r="H26" s="26" t="s">
        <v>27</v>
      </c>
      <c r="I26" s="27">
        <f t="shared" si="4"/>
        <v>0</v>
      </c>
    </row>
    <row r="27" spans="1:9" s="1" customFormat="1" ht="17.100000000000001" customHeight="1" x14ac:dyDescent="0.25">
      <c r="A27" s="19" t="s">
        <v>17</v>
      </c>
      <c r="B27" s="12" t="s">
        <v>85</v>
      </c>
      <c r="C27" s="50">
        <v>42672.100000000006</v>
      </c>
      <c r="D27" s="32">
        <f t="shared" si="0"/>
        <v>3.773303769147858E-2</v>
      </c>
      <c r="E27" s="50">
        <v>36424.339999999997</v>
      </c>
      <c r="F27" s="32">
        <f t="shared" ref="F27" si="20">E27/E$34*100</f>
        <v>3.2857288148589008E-2</v>
      </c>
      <c r="G27" s="54">
        <f t="shared" si="2"/>
        <v>-6247.7600000000093</v>
      </c>
      <c r="H27" s="26">
        <f t="shared" si="3"/>
        <v>-0.14641323019021815</v>
      </c>
      <c r="I27" s="27">
        <f t="shared" si="4"/>
        <v>-4.8757495428895722E-3</v>
      </c>
    </row>
    <row r="28" spans="1:9" s="1" customFormat="1" ht="17.100000000000001" customHeight="1" x14ac:dyDescent="0.25">
      <c r="A28" s="20" t="s">
        <v>23</v>
      </c>
      <c r="B28" s="6" t="s">
        <v>86</v>
      </c>
      <c r="C28" s="51">
        <f>SUM(C10:C27)</f>
        <v>102310488.10999998</v>
      </c>
      <c r="D28" s="23">
        <f t="shared" si="0"/>
        <v>90.468608390217497</v>
      </c>
      <c r="E28" s="51">
        <f>SUM(E10:E27)</f>
        <v>99340855.010000005</v>
      </c>
      <c r="F28" s="45">
        <f t="shared" ref="F28" si="21">E28/E$34*100</f>
        <v>89.61236080024436</v>
      </c>
      <c r="G28" s="55">
        <f t="shared" si="2"/>
        <v>-2969633.0999999791</v>
      </c>
      <c r="H28" s="59">
        <f t="shared" si="3"/>
        <v>-2.9025695750832047E-2</v>
      </c>
      <c r="I28" s="28">
        <f t="shared" si="4"/>
        <v>-0.85624758997313677</v>
      </c>
    </row>
    <row r="29" spans="1:9" s="1" customFormat="1" ht="17.100000000000001" customHeight="1" x14ac:dyDescent="0.25">
      <c r="A29" s="21" t="s">
        <v>22</v>
      </c>
      <c r="B29" s="4" t="s">
        <v>87</v>
      </c>
      <c r="C29" s="52">
        <v>9547453.8100000005</v>
      </c>
      <c r="D29" s="32">
        <f t="shared" si="0"/>
        <v>8.4423882225243378</v>
      </c>
      <c r="E29" s="52">
        <v>10101776.08</v>
      </c>
      <c r="F29" s="32">
        <f t="shared" ref="F29" si="22">E29/E$34*100</f>
        <v>9.1125046458792109</v>
      </c>
      <c r="G29" s="54">
        <f t="shared" si="2"/>
        <v>554322.26999999955</v>
      </c>
      <c r="H29" s="26">
        <f t="shared" si="3"/>
        <v>5.8059696441725914E-2</v>
      </c>
      <c r="I29" s="27">
        <f>F29-D29</f>
        <v>0.67011642335487309</v>
      </c>
    </row>
    <row r="30" spans="1:9" s="1" customFormat="1" ht="17.100000000000001" customHeight="1" x14ac:dyDescent="0.25">
      <c r="A30" s="21" t="s">
        <v>20</v>
      </c>
      <c r="B30" s="5" t="s">
        <v>88</v>
      </c>
      <c r="C30" s="52">
        <v>3057.6499999999996</v>
      </c>
      <c r="D30" s="32">
        <f t="shared" si="0"/>
        <v>2.7037437271038795E-3</v>
      </c>
      <c r="E30" s="52">
        <v>81040.760000000009</v>
      </c>
      <c r="F30" s="32">
        <f t="shared" ref="F30" si="23">E30/E$34*100</f>
        <v>7.3104402251369466E-2</v>
      </c>
      <c r="G30" s="54">
        <f t="shared" si="2"/>
        <v>77983.110000000015</v>
      </c>
      <c r="H30" s="26">
        <f t="shared" si="3"/>
        <v>25.504263077853917</v>
      </c>
      <c r="I30" s="27">
        <f t="shared" ref="I30:I33" si="24">F30-D30</f>
        <v>7.040065852426558E-2</v>
      </c>
    </row>
    <row r="31" spans="1:9" s="1" customFormat="1" ht="17.100000000000001" customHeight="1" x14ac:dyDescent="0.25">
      <c r="A31" s="21" t="s">
        <v>21</v>
      </c>
      <c r="B31" s="15" t="s">
        <v>89</v>
      </c>
      <c r="C31" s="52">
        <v>1111819.72</v>
      </c>
      <c r="D31" s="32">
        <f t="shared" si="0"/>
        <v>0.9831326651580109</v>
      </c>
      <c r="E31" s="52">
        <v>1226588.8899999999</v>
      </c>
      <c r="F31" s="32">
        <f t="shared" ref="F31" si="25">E31/E$34*100</f>
        <v>1.1064684932819084</v>
      </c>
      <c r="G31" s="54">
        <f t="shared" si="2"/>
        <v>114769.16999999993</v>
      </c>
      <c r="H31" s="26">
        <f t="shared" si="3"/>
        <v>0.10322642055674272</v>
      </c>
      <c r="I31" s="27">
        <f t="shared" si="24"/>
        <v>0.12333582812389754</v>
      </c>
    </row>
    <row r="32" spans="1:9" s="1" customFormat="1" ht="17.100000000000001" customHeight="1" x14ac:dyDescent="0.25">
      <c r="A32" s="19" t="s">
        <v>19</v>
      </c>
      <c r="B32" s="15" t="s">
        <v>90</v>
      </c>
      <c r="C32" s="52">
        <v>116671.01000000001</v>
      </c>
      <c r="D32" s="32">
        <f t="shared" si="0"/>
        <v>0.10316697837305579</v>
      </c>
      <c r="E32" s="52">
        <v>105936.01999999999</v>
      </c>
      <c r="F32" s="32">
        <f t="shared" ref="F32" si="26">E32/E$34*100</f>
        <v>9.5561658343148795E-2</v>
      </c>
      <c r="G32" s="54">
        <f t="shared" si="2"/>
        <v>-10734.99000000002</v>
      </c>
      <c r="H32" s="26">
        <f t="shared" si="3"/>
        <v>-9.2010774570306875E-2</v>
      </c>
      <c r="I32" s="27">
        <f t="shared" si="24"/>
        <v>-7.6053200299069923E-3</v>
      </c>
    </row>
    <row r="33" spans="1:9" s="1" customFormat="1" ht="17.100000000000001" customHeight="1" x14ac:dyDescent="0.25">
      <c r="A33" s="20" t="s">
        <v>18</v>
      </c>
      <c r="B33" s="7" t="s">
        <v>91</v>
      </c>
      <c r="C33" s="53">
        <f>SUM(C29:C32)</f>
        <v>10779002.190000001</v>
      </c>
      <c r="D33" s="24">
        <f t="shared" si="0"/>
        <v>9.5313916097825082</v>
      </c>
      <c r="E33" s="53">
        <f>SUM(E29:E32)</f>
        <v>11515341.75</v>
      </c>
      <c r="F33" s="24">
        <f t="shared" ref="F33" si="27">E33/E$34*100</f>
        <v>10.387639199755638</v>
      </c>
      <c r="G33" s="56">
        <f t="shared" si="2"/>
        <v>736339.55999999866</v>
      </c>
      <c r="H33" s="59">
        <f t="shared" si="3"/>
        <v>6.8312404712480956E-2</v>
      </c>
      <c r="I33" s="28">
        <f t="shared" si="24"/>
        <v>0.85624758997312966</v>
      </c>
    </row>
    <row r="34" spans="1:9" s="1" customFormat="1" ht="17.100000000000001" customHeight="1" x14ac:dyDescent="0.25">
      <c r="A34" s="16" t="s">
        <v>24</v>
      </c>
      <c r="B34" s="17" t="s">
        <v>92</v>
      </c>
      <c r="C34" s="25">
        <f>C28+C33</f>
        <v>113089490.29999998</v>
      </c>
      <c r="D34" s="25">
        <f>D28+D33</f>
        <v>100</v>
      </c>
      <c r="E34" s="58">
        <f>E28+E33</f>
        <v>110856196.76000001</v>
      </c>
      <c r="F34" s="25">
        <f>F28+F33</f>
        <v>100</v>
      </c>
      <c r="G34" s="57">
        <f>G28+G33</f>
        <v>-2233293.5399999805</v>
      </c>
      <c r="H34" s="30"/>
      <c r="I34" s="29"/>
    </row>
    <row r="36" spans="1:9" x14ac:dyDescent="0.3">
      <c r="B36" s="36"/>
      <c r="C36" s="37"/>
      <c r="E36" s="37"/>
      <c r="G36" s="33"/>
    </row>
    <row r="37" spans="1:9" x14ac:dyDescent="0.3">
      <c r="B37" s="36"/>
      <c r="C37" s="37"/>
      <c r="E37" s="37"/>
    </row>
    <row r="38" spans="1:9" x14ac:dyDescent="0.3">
      <c r="C38" s="38"/>
      <c r="E38" s="38"/>
    </row>
    <row r="39" spans="1:9" x14ac:dyDescent="0.3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4.4" x14ac:dyDescent="0.3"/>
  <cols>
    <col min="1" max="1" width="8.6640625" customWidth="1"/>
    <col min="2" max="2" width="50" customWidth="1"/>
    <col min="3" max="3" width="17.44140625" customWidth="1"/>
    <col min="4" max="4" width="11.33203125" customWidth="1"/>
    <col min="5" max="5" width="17.44140625" customWidth="1"/>
    <col min="6" max="6" width="10.88671875" customWidth="1"/>
    <col min="7" max="7" width="17.44140625" customWidth="1"/>
    <col min="8" max="8" width="14.88671875" customWidth="1"/>
    <col min="9" max="9" width="13.109375" customWidth="1"/>
  </cols>
  <sheetData>
    <row r="1" spans="1:9" x14ac:dyDescent="0.3">
      <c r="C1" s="31"/>
    </row>
    <row r="3" spans="1:9" x14ac:dyDescent="0.3">
      <c r="C3" s="35"/>
    </row>
    <row r="4" spans="1:9" x14ac:dyDescent="0.3">
      <c r="C4" s="35" t="s">
        <v>30</v>
      </c>
    </row>
    <row r="5" spans="1:9" s="1" customFormat="1" ht="15" customHeight="1" x14ac:dyDescent="0.25">
      <c r="C5" s="3"/>
      <c r="D5" s="2"/>
      <c r="E5" s="3"/>
      <c r="F5" s="3"/>
    </row>
    <row r="6" spans="1:9" s="1" customFormat="1" ht="15" customHeight="1" thickBot="1" x14ac:dyDescent="0.3">
      <c r="C6" s="3"/>
      <c r="D6" s="2"/>
      <c r="E6" s="3"/>
      <c r="F6" s="3"/>
    </row>
    <row r="7" spans="1:9" s="1" customFormat="1" ht="15" customHeight="1" x14ac:dyDescent="0.3">
      <c r="A7" s="42"/>
      <c r="B7" s="13"/>
      <c r="C7" s="67" t="s">
        <v>35</v>
      </c>
      <c r="D7" s="67"/>
      <c r="E7" s="67"/>
      <c r="F7" s="67"/>
      <c r="G7" s="67"/>
      <c r="H7" s="67"/>
      <c r="I7" s="68"/>
    </row>
    <row r="8" spans="1:9" s="1" customFormat="1" ht="26.25" customHeight="1" x14ac:dyDescent="0.25">
      <c r="A8" s="39" t="s">
        <v>31</v>
      </c>
      <c r="B8" s="41" t="s">
        <v>32</v>
      </c>
      <c r="C8" s="61" t="s">
        <v>33</v>
      </c>
      <c r="D8" s="61" t="s">
        <v>34</v>
      </c>
      <c r="E8" s="61" t="s">
        <v>33</v>
      </c>
      <c r="F8" s="61" t="s">
        <v>34</v>
      </c>
      <c r="G8" s="69" t="s">
        <v>36</v>
      </c>
      <c r="H8" s="69"/>
      <c r="I8" s="10" t="s">
        <v>37</v>
      </c>
    </row>
    <row r="9" spans="1:9" s="1" customFormat="1" ht="24.75" customHeight="1" thickBot="1" x14ac:dyDescent="0.3">
      <c r="A9" s="43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5">
      <c r="A10" s="18" t="s">
        <v>0</v>
      </c>
      <c r="B10" s="12" t="s">
        <v>40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5">
      <c r="A11" s="22" t="s">
        <v>1</v>
      </c>
      <c r="B11" s="12" t="s">
        <v>41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5">
      <c r="A12" s="22" t="s">
        <v>2</v>
      </c>
      <c r="B12" s="12" t="s">
        <v>42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5">
      <c r="A13" s="19" t="s">
        <v>3</v>
      </c>
      <c r="B13" s="12" t="s">
        <v>43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5">
      <c r="A14" s="19" t="s">
        <v>4</v>
      </c>
      <c r="B14" s="12" t="s">
        <v>44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5">
      <c r="A15" s="19" t="s">
        <v>5</v>
      </c>
      <c r="B15" s="12" t="s">
        <v>45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5">
      <c r="A16" s="19" t="s">
        <v>6</v>
      </c>
      <c r="B16" s="12" t="s">
        <v>46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5">
      <c r="A17" s="19" t="s">
        <v>7</v>
      </c>
      <c r="B17" s="12" t="s">
        <v>47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5">
      <c r="A18" s="19" t="s">
        <v>8</v>
      </c>
      <c r="B18" s="12" t="s">
        <v>48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5">
      <c r="A19" s="19" t="s">
        <v>9</v>
      </c>
      <c r="B19" s="12" t="s">
        <v>49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5">
      <c r="A20" s="19" t="s">
        <v>10</v>
      </c>
      <c r="B20" s="12" t="s">
        <v>50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5">
      <c r="A21" s="19" t="s">
        <v>11</v>
      </c>
      <c r="B21" s="12" t="s">
        <v>51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5">
      <c r="A22" s="19" t="s">
        <v>12</v>
      </c>
      <c r="B22" s="12" t="s">
        <v>52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5">
      <c r="A23" s="19" t="s">
        <v>13</v>
      </c>
      <c r="B23" s="12" t="s">
        <v>53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5">
      <c r="A24" s="19" t="s">
        <v>14</v>
      </c>
      <c r="B24" s="12" t="s">
        <v>54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5">
      <c r="A25" s="19" t="s">
        <v>15</v>
      </c>
      <c r="B25" s="12" t="s">
        <v>55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5">
      <c r="A26" s="19" t="s">
        <v>16</v>
      </c>
      <c r="B26" s="12" t="s">
        <v>56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5">
      <c r="A27" s="19" t="s">
        <v>17</v>
      </c>
      <c r="B27" s="12" t="s">
        <v>57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5">
      <c r="A28" s="20" t="s">
        <v>23</v>
      </c>
      <c r="B28" s="6" t="s">
        <v>58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5">
      <c r="A29" s="21" t="s">
        <v>22</v>
      </c>
      <c r="B29" s="4" t="s">
        <v>59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5">
      <c r="A30" s="21" t="s">
        <v>20</v>
      </c>
      <c r="B30" s="5" t="s">
        <v>60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5">
      <c r="A31" s="21" t="s">
        <v>21</v>
      </c>
      <c r="B31" s="15" t="s">
        <v>61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5">
      <c r="A32" s="19" t="s">
        <v>19</v>
      </c>
      <c r="B32" s="15" t="s">
        <v>62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5">
      <c r="A33" s="20" t="s">
        <v>18</v>
      </c>
      <c r="B33" s="7" t="s">
        <v>63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5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3">
      <c r="B36" s="36"/>
      <c r="C36" s="37"/>
      <c r="E36" s="63"/>
      <c r="F36" s="62"/>
      <c r="G36" s="33"/>
    </row>
    <row r="37" spans="1:9" x14ac:dyDescent="0.3">
      <c r="B37" s="36"/>
      <c r="C37" s="37"/>
      <c r="E37" s="64"/>
    </row>
    <row r="38" spans="1:9" x14ac:dyDescent="0.3">
      <c r="C38" s="38"/>
      <c r="E38" s="38"/>
    </row>
    <row r="39" spans="1:9" x14ac:dyDescent="0.3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2018-05-11T09:20:11Z</cp:lastPrinted>
  <dcterms:created xsi:type="dcterms:W3CDTF">2018-01-08T12:56:16Z</dcterms:created>
  <dcterms:modified xsi:type="dcterms:W3CDTF">2020-09-17T06:58:28Z</dcterms:modified>
</cp:coreProperties>
</file>