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Mjesečni EXCEL\2026\VIII - 2026\Jezici\"/>
    </mc:Choice>
  </mc:AlternateContent>
  <xr:revisionPtr revIDLastSave="0" documentId="13_ncr:1_{48601E38-786D-4FA7-82A9-CA1407EE0594}" xr6:coauthVersionLast="47" xr6:coauthVersionMax="47" xr10:uidLastSave="{00000000-0000-0000-0000-000000000000}"/>
  <bookViews>
    <workbookView xWindow="-120" yWindow="-120" windowWidth="19440" windowHeight="14880" activeTab="2" xr2:uid="{00000000-000D-0000-FFFF-FFFF00000000}"/>
  </bookViews>
  <sheets>
    <sheet name="BiH" sheetId="41" r:id="rId1"/>
    <sheet name="FBiH" sheetId="45" r:id="rId2"/>
    <sheet name="RS" sheetId="4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4" i="43" l="1"/>
  <c r="M23" i="43"/>
  <c r="E24" i="43" l="1"/>
  <c r="F13" i="43" s="1"/>
  <c r="F12" i="43" l="1"/>
  <c r="F11" i="43"/>
  <c r="F21" i="43"/>
  <c r="F20" i="43"/>
  <c r="F17" i="43"/>
  <c r="F15" i="43"/>
  <c r="F14" i="43"/>
  <c r="F23" i="43"/>
  <c r="F22" i="43"/>
  <c r="F19" i="43"/>
  <c r="F18" i="43"/>
  <c r="F16" i="43"/>
  <c r="F24" i="43" l="1"/>
  <c r="K18" i="41" l="1"/>
  <c r="I31" i="41"/>
  <c r="I32" i="41"/>
  <c r="I30" i="41"/>
  <c r="I28" i="41"/>
  <c r="I21" i="41"/>
  <c r="I18" i="41"/>
  <c r="I15" i="41"/>
  <c r="I14" i="41"/>
  <c r="I12" i="41"/>
  <c r="I11" i="41"/>
  <c r="G31" i="41"/>
  <c r="G32" i="41"/>
  <c r="G30" i="41"/>
  <c r="G28" i="41"/>
  <c r="G21" i="41"/>
  <c r="G18" i="41"/>
  <c r="G15" i="41"/>
  <c r="G14" i="41"/>
  <c r="G12" i="41"/>
  <c r="G11" i="41"/>
  <c r="E31" i="41"/>
  <c r="E32" i="41"/>
  <c r="E30" i="41"/>
  <c r="E28" i="41"/>
  <c r="E21" i="41"/>
  <c r="E18" i="41"/>
  <c r="E15" i="41"/>
  <c r="E14" i="41"/>
  <c r="E12" i="41"/>
  <c r="E11" i="41"/>
  <c r="C31" i="41"/>
  <c r="C32" i="41"/>
  <c r="C30" i="41"/>
  <c r="C28" i="41"/>
  <c r="C21" i="41"/>
  <c r="C18" i="41"/>
  <c r="C15" i="41"/>
  <c r="C14" i="41"/>
  <c r="C12" i="41"/>
  <c r="C11" i="41"/>
  <c r="I21" i="45"/>
  <c r="J16" i="45" s="1"/>
  <c r="G21" i="45"/>
  <c r="H18" i="45" s="1"/>
  <c r="E21" i="45"/>
  <c r="F11" i="45" s="1"/>
  <c r="C21" i="45"/>
  <c r="D20" i="45" s="1"/>
  <c r="M20" i="45"/>
  <c r="K20" i="45"/>
  <c r="K32" i="41" s="1"/>
  <c r="M19" i="45"/>
  <c r="K19" i="45"/>
  <c r="K31" i="41" s="1"/>
  <c r="M18" i="45"/>
  <c r="K18" i="45"/>
  <c r="K30" i="41" s="1"/>
  <c r="M17" i="45"/>
  <c r="K17" i="45"/>
  <c r="K28" i="41" s="1"/>
  <c r="M16" i="45"/>
  <c r="K16" i="45"/>
  <c r="K21" i="41" s="1"/>
  <c r="M15" i="45"/>
  <c r="K15" i="45"/>
  <c r="M14" i="45"/>
  <c r="K14" i="45"/>
  <c r="K15" i="41" s="1"/>
  <c r="M13" i="45"/>
  <c r="K13" i="45"/>
  <c r="K14" i="41" s="1"/>
  <c r="M12" i="45"/>
  <c r="K12" i="45"/>
  <c r="K12" i="41" s="1"/>
  <c r="M11" i="45"/>
  <c r="K11" i="45"/>
  <c r="K11" i="41" s="1"/>
  <c r="M15" i="43"/>
  <c r="H13" i="45" l="1"/>
  <c r="H12" i="45"/>
  <c r="H14" i="45"/>
  <c r="H20" i="45"/>
  <c r="F17" i="45"/>
  <c r="F19" i="45"/>
  <c r="F18" i="45"/>
  <c r="F16" i="45"/>
  <c r="F15" i="45"/>
  <c r="F14" i="45"/>
  <c r="F20" i="45"/>
  <c r="H11" i="45"/>
  <c r="H19" i="45"/>
  <c r="D18" i="45"/>
  <c r="D17" i="45"/>
  <c r="H16" i="45"/>
  <c r="D11" i="45"/>
  <c r="D19" i="45"/>
  <c r="H17" i="45"/>
  <c r="D13" i="45"/>
  <c r="H15" i="45"/>
  <c r="J20" i="45"/>
  <c r="J13" i="45"/>
  <c r="J12" i="45"/>
  <c r="D16" i="45"/>
  <c r="D15" i="45"/>
  <c r="F13" i="45"/>
  <c r="D14" i="45"/>
  <c r="F12" i="45"/>
  <c r="J11" i="45"/>
  <c r="J14" i="45"/>
  <c r="J18" i="45"/>
  <c r="J15" i="45"/>
  <c r="J19" i="45"/>
  <c r="D12" i="45"/>
  <c r="J17" i="45"/>
  <c r="K21" i="45"/>
  <c r="L19" i="45" s="1"/>
  <c r="M21" i="45"/>
  <c r="N20" i="45" s="1"/>
  <c r="I24" i="43"/>
  <c r="H21" i="45" l="1"/>
  <c r="L18" i="45"/>
  <c r="N13" i="45"/>
  <c r="N11" i="45"/>
  <c r="N16" i="45"/>
  <c r="N14" i="45"/>
  <c r="L14" i="45"/>
  <c r="N19" i="45"/>
  <c r="J21" i="45"/>
  <c r="N18" i="45"/>
  <c r="N12" i="45"/>
  <c r="F21" i="45"/>
  <c r="N17" i="45"/>
  <c r="L15" i="45"/>
  <c r="L16" i="45"/>
  <c r="L13" i="45"/>
  <c r="L12" i="45"/>
  <c r="L20" i="45"/>
  <c r="L17" i="45"/>
  <c r="L11" i="45"/>
  <c r="D21" i="45"/>
  <c r="N15" i="45"/>
  <c r="C24" i="43"/>
  <c r="N21" i="45" l="1"/>
  <c r="L21" i="45"/>
  <c r="K11" i="43"/>
  <c r="K12" i="43"/>
  <c r="K13" i="43"/>
  <c r="K14" i="43"/>
  <c r="K15" i="43"/>
  <c r="K16" i="43"/>
  <c r="K17" i="43"/>
  <c r="K18" i="43"/>
  <c r="K19" i="43"/>
  <c r="K20" i="43"/>
  <c r="K21" i="43"/>
  <c r="K22" i="43"/>
  <c r="K23" i="43"/>
  <c r="G24" i="43"/>
  <c r="H12" i="43" s="1"/>
  <c r="D11" i="43"/>
  <c r="K24" i="43" l="1"/>
  <c r="D21" i="43"/>
  <c r="D19" i="43"/>
  <c r="D15" i="43"/>
  <c r="D13" i="43"/>
  <c r="H21" i="43"/>
  <c r="H19" i="43"/>
  <c r="H17" i="43"/>
  <c r="H15" i="43"/>
  <c r="H13" i="43"/>
  <c r="H11" i="43"/>
  <c r="D23" i="43"/>
  <c r="D22" i="43"/>
  <c r="D20" i="43"/>
  <c r="D18" i="43"/>
  <c r="D16" i="43"/>
  <c r="D14" i="43"/>
  <c r="D12" i="43"/>
  <c r="H23" i="43"/>
  <c r="H22" i="43"/>
  <c r="H20" i="43"/>
  <c r="H18" i="43"/>
  <c r="H16" i="43"/>
  <c r="H14" i="43"/>
  <c r="D17" i="43"/>
  <c r="I33" i="41"/>
  <c r="I29" i="41"/>
  <c r="I27" i="41"/>
  <c r="I26" i="41"/>
  <c r="I25" i="41"/>
  <c r="I24" i="41"/>
  <c r="I23" i="41"/>
  <c r="I22" i="41"/>
  <c r="I20" i="41"/>
  <c r="I19" i="41"/>
  <c r="I17" i="41"/>
  <c r="I16" i="41"/>
  <c r="I13" i="41"/>
  <c r="G33" i="41"/>
  <c r="G29" i="41"/>
  <c r="G27" i="41"/>
  <c r="G26" i="41"/>
  <c r="G25" i="41"/>
  <c r="G24" i="41"/>
  <c r="G23" i="41"/>
  <c r="G22" i="41"/>
  <c r="G20" i="41"/>
  <c r="G19" i="41"/>
  <c r="G17" i="41"/>
  <c r="G16" i="41"/>
  <c r="G13" i="41"/>
  <c r="E33" i="41"/>
  <c r="E29" i="41"/>
  <c r="E27" i="41"/>
  <c r="E26" i="41"/>
  <c r="E25" i="41"/>
  <c r="E24" i="41"/>
  <c r="E23" i="41"/>
  <c r="E22" i="41"/>
  <c r="M22" i="41" s="1"/>
  <c r="E20" i="41"/>
  <c r="E19" i="41"/>
  <c r="E17" i="41"/>
  <c r="E16" i="41"/>
  <c r="E13" i="41"/>
  <c r="M11" i="41"/>
  <c r="C33" i="41"/>
  <c r="C29" i="41"/>
  <c r="C23" i="41"/>
  <c r="C24" i="41"/>
  <c r="C25" i="41"/>
  <c r="C26" i="41"/>
  <c r="C27" i="41"/>
  <c r="C22" i="41"/>
  <c r="C20" i="41"/>
  <c r="C19" i="41"/>
  <c r="C17" i="41"/>
  <c r="C16" i="41"/>
  <c r="C13" i="41"/>
  <c r="M25" i="41" l="1"/>
  <c r="M19" i="41"/>
  <c r="M24" i="41"/>
  <c r="M31" i="41"/>
  <c r="M30" i="41"/>
  <c r="M26" i="41"/>
  <c r="M27" i="41"/>
  <c r="M16" i="41"/>
  <c r="M17" i="41"/>
  <c r="M18" i="41"/>
  <c r="M15" i="41"/>
  <c r="M21" i="41"/>
  <c r="M23" i="41"/>
  <c r="M14" i="41"/>
  <c r="M28" i="41"/>
  <c r="M29" i="41"/>
  <c r="M13" i="41"/>
  <c r="M32" i="41"/>
  <c r="I34" i="41"/>
  <c r="M12" i="41"/>
  <c r="M33" i="41"/>
  <c r="M20" i="41"/>
  <c r="L11" i="43"/>
  <c r="L19" i="43"/>
  <c r="L13" i="43"/>
  <c r="L14" i="43"/>
  <c r="L22" i="43"/>
  <c r="L15" i="43"/>
  <c r="L12" i="43"/>
  <c r="L18" i="43"/>
  <c r="L17" i="43"/>
  <c r="L16" i="43"/>
  <c r="L20" i="43"/>
  <c r="L23" i="43"/>
  <c r="L21" i="43"/>
  <c r="D24" i="43"/>
  <c r="H24" i="43"/>
  <c r="E34" i="41"/>
  <c r="G34" i="41"/>
  <c r="C34" i="41"/>
  <c r="M34" i="41" l="1"/>
  <c r="L24" i="43"/>
  <c r="D23" i="41"/>
  <c r="F23" i="41"/>
  <c r="H23" i="41"/>
  <c r="J23" i="41"/>
  <c r="D33" i="41" l="1"/>
  <c r="D31" i="41"/>
  <c r="D28" i="41"/>
  <c r="D26" i="41"/>
  <c r="D24" i="41"/>
  <c r="F33" i="41"/>
  <c r="F31" i="41"/>
  <c r="F28" i="41"/>
  <c r="F26" i="41"/>
  <c r="F24" i="41"/>
  <c r="H33" i="41"/>
  <c r="H31" i="41"/>
  <c r="H28" i="41"/>
  <c r="H26" i="41"/>
  <c r="H24" i="41"/>
  <c r="J33" i="41"/>
  <c r="J31" i="41"/>
  <c r="J28" i="41"/>
  <c r="J26" i="41"/>
  <c r="J24" i="41"/>
  <c r="D32" i="41"/>
  <c r="D30" i="41"/>
  <c r="D29" i="41"/>
  <c r="D27" i="41"/>
  <c r="D25" i="41"/>
  <c r="F32" i="41"/>
  <c r="F30" i="41"/>
  <c r="F29" i="41"/>
  <c r="F27" i="41"/>
  <c r="F25" i="41"/>
  <c r="H32" i="41"/>
  <c r="H30" i="41"/>
  <c r="H29" i="41"/>
  <c r="H27" i="41"/>
  <c r="H25" i="41"/>
  <c r="J32" i="41"/>
  <c r="J30" i="41"/>
  <c r="J29" i="41"/>
  <c r="J27" i="41"/>
  <c r="J25" i="41"/>
  <c r="J22" i="41"/>
  <c r="H22" i="41"/>
  <c r="F22" i="41"/>
  <c r="D22" i="41"/>
  <c r="J21" i="41"/>
  <c r="H21" i="41"/>
  <c r="F21" i="41"/>
  <c r="D21" i="41"/>
  <c r="J20" i="41"/>
  <c r="H20" i="41"/>
  <c r="F20" i="41"/>
  <c r="D20" i="41"/>
  <c r="J19" i="41"/>
  <c r="H19" i="41"/>
  <c r="F19" i="41"/>
  <c r="D19" i="41"/>
  <c r="J18" i="41"/>
  <c r="H18" i="41"/>
  <c r="F18" i="41"/>
  <c r="D18" i="41"/>
  <c r="J17" i="41"/>
  <c r="H17" i="41"/>
  <c r="F17" i="41"/>
  <c r="D17" i="41"/>
  <c r="J16" i="41"/>
  <c r="H16" i="41"/>
  <c r="F16" i="41"/>
  <c r="D16" i="41"/>
  <c r="J15" i="41"/>
  <c r="H15" i="41"/>
  <c r="F15" i="41"/>
  <c r="D15" i="41"/>
  <c r="J14" i="41"/>
  <c r="H14" i="41"/>
  <c r="F14" i="41"/>
  <c r="D14" i="41"/>
  <c r="J13" i="41"/>
  <c r="H13" i="41"/>
  <c r="F13" i="41"/>
  <c r="D13" i="41"/>
  <c r="J12" i="41"/>
  <c r="H12" i="41"/>
  <c r="F12" i="41"/>
  <c r="D12" i="41"/>
  <c r="J11" i="41"/>
  <c r="H11" i="41"/>
  <c r="F11" i="41"/>
  <c r="D11" i="41"/>
  <c r="M11" i="43"/>
  <c r="M22" i="43"/>
  <c r="M21" i="43"/>
  <c r="M20" i="43"/>
  <c r="M19" i="43"/>
  <c r="M18" i="43"/>
  <c r="M17" i="43"/>
  <c r="M16" i="43"/>
  <c r="M14" i="43"/>
  <c r="M13" i="43"/>
  <c r="M12" i="43"/>
  <c r="K16" i="41"/>
  <c r="K19" i="41"/>
  <c r="K20" i="41"/>
  <c r="K22" i="41"/>
  <c r="K23" i="41"/>
  <c r="K24" i="41"/>
  <c r="K25" i="41"/>
  <c r="K26" i="41"/>
  <c r="K27" i="41"/>
  <c r="K29" i="41"/>
  <c r="K33" i="41"/>
  <c r="K13" i="41"/>
  <c r="N23" i="43" l="1"/>
  <c r="F34" i="41"/>
  <c r="D34" i="41"/>
  <c r="H34" i="41"/>
  <c r="J34" i="41"/>
  <c r="K17" i="41"/>
  <c r="K34" i="41" l="1"/>
  <c r="L23" i="41" s="1"/>
  <c r="N25" i="41"/>
  <c r="N20" i="43"/>
  <c r="N16" i="43"/>
  <c r="N12" i="43"/>
  <c r="N22" i="43"/>
  <c r="N18" i="43"/>
  <c r="N14" i="43"/>
  <c r="N21" i="43"/>
  <c r="N19" i="43"/>
  <c r="N17" i="43"/>
  <c r="N15" i="43"/>
  <c r="N13" i="43"/>
  <c r="N11" i="43"/>
  <c r="L24" i="41" l="1"/>
  <c r="L30" i="41"/>
  <c r="L20" i="41"/>
  <c r="L28" i="41"/>
  <c r="L16" i="41"/>
  <c r="L31" i="41"/>
  <c r="L21" i="41"/>
  <c r="L11" i="41"/>
  <c r="L25" i="41"/>
  <c r="L15" i="41"/>
  <c r="L29" i="41"/>
  <c r="L14" i="41"/>
  <c r="L26" i="41"/>
  <c r="L12" i="41"/>
  <c r="L33" i="41"/>
  <c r="L22" i="41"/>
  <c r="L18" i="41"/>
  <c r="L27" i="41"/>
  <c r="L32" i="41"/>
  <c r="L19" i="41"/>
  <c r="L13" i="41"/>
  <c r="L17" i="41"/>
  <c r="N32" i="41"/>
  <c r="N22" i="41"/>
  <c r="N19" i="41"/>
  <c r="N31" i="41"/>
  <c r="N27" i="41"/>
  <c r="N18" i="41"/>
  <c r="N11" i="41"/>
  <c r="N30" i="41"/>
  <c r="N12" i="41"/>
  <c r="N14" i="41"/>
  <c r="N21" i="41"/>
  <c r="N29" i="41"/>
  <c r="N26" i="41"/>
  <c r="N33" i="41"/>
  <c r="N20" i="41"/>
  <c r="N16" i="41"/>
  <c r="N13" i="41"/>
  <c r="N28" i="41"/>
  <c r="N15" i="41"/>
  <c r="N24" i="41"/>
  <c r="N17" i="41"/>
  <c r="N23" i="41"/>
  <c r="N24" i="43"/>
  <c r="L34" i="41" l="1"/>
  <c r="N34" i="41"/>
  <c r="J23" i="43" l="1"/>
  <c r="J22" i="43"/>
  <c r="J20" i="43"/>
  <c r="J18" i="43"/>
  <c r="J14" i="43"/>
  <c r="J21" i="43"/>
  <c r="J19" i="43"/>
  <c r="J17" i="43"/>
  <c r="J15" i="43"/>
  <c r="J13" i="43"/>
  <c r="J11" i="43"/>
  <c r="J16" i="43"/>
  <c r="J12" i="43"/>
  <c r="J24" i="43" l="1"/>
</calcChain>
</file>

<file path=xl/sharedStrings.xml><?xml version="1.0" encoding="utf-8"?>
<sst xmlns="http://schemas.openxmlformats.org/spreadsheetml/2006/main" count="167" uniqueCount="61">
  <si>
    <t>Camelija osiguranje d.d.</t>
  </si>
  <si>
    <t>Croatia osiguranje d.d.</t>
  </si>
  <si>
    <t>Euroherc osiguranje d.d.</t>
  </si>
  <si>
    <t>Grawe osiguranje d.d.</t>
  </si>
  <si>
    <t>Sarajevo-osiguranje d.d.</t>
  </si>
  <si>
    <t>Triglav osiguranje d.d.</t>
  </si>
  <si>
    <t>Uniqa osiguranje d.d.</t>
  </si>
  <si>
    <t>Društvo za osiguranje</t>
  </si>
  <si>
    <t>Osiguranje Aura a.d.</t>
  </si>
  <si>
    <t>Brčko-gas osiguranje d.d.</t>
  </si>
  <si>
    <t>Drina osiguranje a.d.</t>
  </si>
  <si>
    <t>Dunav osiguranje a.d.</t>
  </si>
  <si>
    <t>Osiguranje Garant d.d.</t>
  </si>
  <si>
    <t>Grawe osiguranje a.d.</t>
  </si>
  <si>
    <t>Krajina osiguranje a.d.</t>
  </si>
  <si>
    <t>Mikrofin osiguranje a.d.</t>
  </si>
  <si>
    <t>Nešković osiguranje a.d.</t>
  </si>
  <si>
    <t>SAS - Super P osiguranje a.d.</t>
  </si>
  <si>
    <t>Euros osiguranje a.d.</t>
  </si>
  <si>
    <t xml:space="preserve">Vrijednost isplaćenih šteta </t>
  </si>
  <si>
    <t>Wiener osiguranje a.d.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</si>
  <si>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</si>
  <si>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</si>
  <si>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</si>
  <si>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</si>
  <si>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</si>
  <si>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</si>
  <si>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</si>
  <si>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</si>
  <si>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</si>
  <si>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</si>
  <si>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</si>
  <si>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</si>
  <si>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</si>
  <si>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</si>
  <si>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</si>
  <si>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</si>
  <si>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</si>
  <si>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</si>
  <si>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</si>
  <si>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</si>
  <si>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</si>
  <si>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</si>
  <si>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 xml:space="preserve">Broj isplaćenih šteta </t>
  </si>
  <si>
    <t>Udio (%)</t>
  </si>
  <si>
    <t>BROJ I VRIJEDNOST ISPLAĆENIH ŠTETA PO DRUŠTVIMA ZA OSIGURANJE U FEDERACIJI BOSNE I HERCEGOVINE*</t>
  </si>
  <si>
    <t>Adriatic osiguranje d.d.</t>
  </si>
  <si>
    <t>Ukupno:</t>
  </si>
  <si>
    <t>Premium osiguranje a.d.</t>
  </si>
  <si>
    <t>NEŽIVOTNO OSIGURANJE</t>
  </si>
  <si>
    <t>ŽIVOTNO OSIGURANJE</t>
  </si>
  <si>
    <t>NEŽIVOTNO I ŽIVOTNO OSIGURANJE</t>
  </si>
  <si>
    <t>Vienna osiguranje d.d.</t>
  </si>
  <si>
    <t>*Podaci su dati na osnovu nerevidiranih izvještaja društava sa sjedištem u Republici Srpskoj.</t>
  </si>
  <si>
    <t>BROJ I VRIJEDNOST ISPLAĆENIH ŠTETA PO DRUŠTVIMA ZA OSIGURANJE U REPUBLICI SRPSKOJ*</t>
  </si>
  <si>
    <t>ASA Central osiguranje d.d.</t>
  </si>
  <si>
    <t>*Podaci su dati na osnovu nerevidiranih izvještaja društava sa sjedištem u Federaciji Bosne i Hercegovine.</t>
  </si>
  <si>
    <t>BROJ I VRIJEDNOST ISPLAĆENIH ŠTETA PO DRUŠTVIMA ZA OSIGURANJE U BOSNI I HERCEGOVINI*</t>
  </si>
  <si>
    <t>*Podaci su dati na osnovu nerevidiranih izvještaja društava sa sjedištem u Federaciji Bosne i Hercegovine i Republici Srpskoj.</t>
  </si>
  <si>
    <t>20.</t>
  </si>
  <si>
    <t>I-VIII-2026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</si>
</sst>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M_-;\-* #,##0.00\ _K_M_-;_-* &quot;-&quot;??\ _K_M_-;_-@_-"/>
    <numFmt numFmtId="165" formatCode="#,##0.00_ ;\-#,##0.00\ "/>
    <numFmt numFmtId="166" formatCode="_-* #,##0\ _k_n_-;\-* #,##0\ _k_n_-;_-* &quot;-&quot;??\ _k_n_-;_-@_-"/>
    <numFmt numFmtId="167" formatCode="#,##0_ ;\-#,##0\ 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mbria"/>
      <family val="1"/>
      <scheme val="major"/>
    </font>
    <font>
      <sz val="11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sz val="1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000000"/>
      <name val="Cambria"/>
      <family val="1"/>
      <charset val="238"/>
    </font>
    <font>
      <b/>
      <sz val="11"/>
      <color theme="1"/>
      <name val="Cambria"/>
      <family val="1"/>
      <scheme val="major"/>
    </font>
    <font>
      <sz val="10"/>
      <name val="Arial"/>
      <family val="2"/>
    </font>
    <font>
      <b/>
      <sz val="10"/>
      <name val="Cambria"/>
      <family val="1"/>
      <scheme val="major"/>
    </font>
    <font>
      <sz val="9"/>
      <color theme="1"/>
      <name val="Calibri"/>
      <family val="2"/>
      <charset val="238"/>
      <scheme val="min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/>
      <right/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theme="0" tint="-0.499984740745262"/>
      </top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0" fontId="6" fillId="0" borderId="0"/>
    <xf numFmtId="0" fontId="18" fillId="0" borderId="0"/>
  </cellStyleXfs>
  <cellXfs count="87">
    <xf numFmtId="0" fontId="0" fillId="0" borderId="0" xfId="0"/>
    <xf numFmtId="0" fontId="3" fillId="0" borderId="0" xfId="0" applyFont="1"/>
    <xf numFmtId="0" fontId="4" fillId="0" borderId="0" xfId="0" applyFont="1" applyBorder="1" applyAlignment="1"/>
    <xf numFmtId="0" fontId="8" fillId="0" borderId="0" xfId="0" applyFont="1" applyBorder="1"/>
    <xf numFmtId="0" fontId="3" fillId="3" borderId="2" xfId="0" applyFont="1" applyFill="1" applyBorder="1"/>
    <xf numFmtId="0" fontId="3" fillId="3" borderId="6" xfId="0" applyFont="1" applyFill="1" applyBorder="1"/>
    <xf numFmtId="0" fontId="3" fillId="3" borderId="5" xfId="0" applyFont="1" applyFill="1" applyBorder="1"/>
    <xf numFmtId="49" fontId="7" fillId="3" borderId="1" xfId="6" applyNumberFormat="1" applyFont="1" applyFill="1" applyBorder="1" applyAlignment="1">
      <alignment horizontal="center" vertical="center" wrapText="1"/>
    </xf>
    <xf numFmtId="165" fontId="3" fillId="0" borderId="8" xfId="6" applyNumberFormat="1" applyFont="1" applyBorder="1" applyAlignment="1">
      <alignment horizontal="left" vertical="center"/>
    </xf>
    <xf numFmtId="4" fontId="0" fillId="0" borderId="0" xfId="0" applyNumberFormat="1"/>
    <xf numFmtId="165" fontId="9" fillId="0" borderId="10" xfId="6" applyNumberFormat="1" applyFont="1" applyBorder="1" applyAlignment="1">
      <alignment horizontal="left" vertical="center"/>
    </xf>
    <xf numFmtId="49" fontId="7" fillId="3" borderId="11" xfId="6" applyNumberFormat="1" applyFont="1" applyFill="1" applyBorder="1" applyAlignment="1">
      <alignment horizontal="center" vertical="center" wrapText="1"/>
    </xf>
    <xf numFmtId="4" fontId="12" fillId="0" borderId="0" xfId="0" applyNumberFormat="1" applyFont="1"/>
    <xf numFmtId="3" fontId="11" fillId="0" borderId="0" xfId="0" applyNumberFormat="1" applyFont="1"/>
    <xf numFmtId="0" fontId="0" fillId="0" borderId="0" xfId="0" applyFill="1" applyBorder="1"/>
    <xf numFmtId="3" fontId="10" fillId="0" borderId="0" xfId="3" applyNumberFormat="1" applyFont="1" applyFill="1" applyBorder="1" applyAlignment="1">
      <alignment horizontal="right" vertical="center"/>
    </xf>
    <xf numFmtId="3" fontId="10" fillId="0" borderId="0" xfId="1" applyNumberFormat="1" applyFont="1" applyFill="1" applyBorder="1" applyAlignment="1" applyProtection="1">
      <alignment horizontal="right" vertical="center"/>
    </xf>
    <xf numFmtId="0" fontId="10" fillId="0" borderId="0" xfId="2" applyFont="1" applyFill="1" applyBorder="1" applyAlignment="1">
      <alignment horizontal="left" vertical="center" indent="1"/>
    </xf>
    <xf numFmtId="0" fontId="13" fillId="0" borderId="0" xfId="0" applyFont="1"/>
    <xf numFmtId="3" fontId="14" fillId="0" borderId="0" xfId="3" applyNumberFormat="1" applyFont="1" applyFill="1" applyBorder="1" applyAlignment="1">
      <alignment horizontal="right" vertical="center"/>
    </xf>
    <xf numFmtId="165" fontId="9" fillId="0" borderId="9" xfId="6" applyNumberFormat="1" applyFont="1" applyFill="1" applyBorder="1" applyAlignment="1">
      <alignment horizontal="right" vertical="center"/>
    </xf>
    <xf numFmtId="4" fontId="11" fillId="0" borderId="0" xfId="0" applyNumberFormat="1" applyFont="1" applyFill="1" applyBorder="1"/>
    <xf numFmtId="4" fontId="12" fillId="0" borderId="0" xfId="0" applyNumberFormat="1" applyFont="1" applyFill="1" applyBorder="1"/>
    <xf numFmtId="165" fontId="0" fillId="0" borderId="0" xfId="0" applyNumberFormat="1" applyFill="1" applyBorder="1"/>
    <xf numFmtId="4" fontId="14" fillId="0" borderId="0" xfId="0" applyNumberFormat="1" applyFont="1" applyFill="1" applyBorder="1"/>
    <xf numFmtId="3" fontId="14" fillId="0" borderId="0" xfId="0" applyNumberFormat="1" applyFont="1"/>
    <xf numFmtId="3" fontId="15" fillId="0" borderId="0" xfId="0" applyNumberFormat="1" applyFont="1"/>
    <xf numFmtId="0" fontId="2" fillId="0" borderId="13" xfId="1" applyFont="1" applyFill="1" applyBorder="1" applyAlignment="1" applyProtection="1">
      <alignment horizontal="center" vertical="center"/>
    </xf>
    <xf numFmtId="4" fontId="15" fillId="0" borderId="0" xfId="0" applyNumberFormat="1" applyFont="1"/>
    <xf numFmtId="165" fontId="3" fillId="0" borderId="0" xfId="6" applyNumberFormat="1" applyFont="1" applyBorder="1" applyAlignment="1">
      <alignment horizontal="left" vertical="center"/>
    </xf>
    <xf numFmtId="0" fontId="0" fillId="0" borderId="0" xfId="0" applyBorder="1"/>
    <xf numFmtId="3" fontId="0" fillId="0" borderId="0" xfId="0" applyNumberFormat="1" applyBorder="1"/>
    <xf numFmtId="0" fontId="7" fillId="3" borderId="1" xfId="0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right" vertical="center"/>
    </xf>
    <xf numFmtId="3" fontId="3" fillId="0" borderId="0" xfId="6" applyNumberFormat="1" applyFont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9" fillId="0" borderId="12" xfId="6" applyNumberFormat="1" applyFont="1" applyFill="1" applyBorder="1" applyAlignment="1">
      <alignment horizontal="right" vertical="center"/>
    </xf>
    <xf numFmtId="49" fontId="7" fillId="3" borderId="1" xfId="6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167" fontId="4" fillId="2" borderId="15" xfId="6" applyNumberFormat="1" applyFont="1" applyFill="1" applyBorder="1" applyAlignment="1">
      <alignment horizontal="right" vertical="center"/>
    </xf>
    <xf numFmtId="3" fontId="4" fillId="2" borderId="16" xfId="6" applyNumberFormat="1" applyFont="1" applyFill="1" applyBorder="1" applyAlignment="1">
      <alignment horizontal="right" vertical="center"/>
    </xf>
    <xf numFmtId="0" fontId="16" fillId="0" borderId="0" xfId="0" applyFont="1"/>
    <xf numFmtId="0" fontId="17" fillId="0" borderId="0" xfId="0" applyFont="1" applyBorder="1" applyAlignment="1"/>
    <xf numFmtId="3" fontId="4" fillId="2" borderId="15" xfId="6" applyNumberFormat="1" applyFont="1" applyFill="1" applyBorder="1" applyAlignment="1">
      <alignment horizontal="right" vertical="center"/>
    </xf>
    <xf numFmtId="167" fontId="3" fillId="0" borderId="0" xfId="6" applyNumberFormat="1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wrapText="1"/>
    </xf>
    <xf numFmtId="165" fontId="9" fillId="0" borderId="8" xfId="6" applyNumberFormat="1" applyFont="1" applyFill="1" applyBorder="1" applyAlignment="1">
      <alignment horizontal="right" vertical="center"/>
    </xf>
    <xf numFmtId="2" fontId="9" fillId="0" borderId="8" xfId="6" applyNumberFormat="1" applyFont="1" applyFill="1" applyBorder="1" applyAlignment="1">
      <alignment horizontal="right" vertical="center"/>
    </xf>
    <xf numFmtId="2" fontId="9" fillId="0" borderId="9" xfId="6" applyNumberFormat="1" applyFont="1" applyFill="1" applyBorder="1" applyAlignment="1">
      <alignment horizontal="right" vertical="center"/>
    </xf>
    <xf numFmtId="3" fontId="11" fillId="0" borderId="0" xfId="0" applyNumberFormat="1" applyFont="1" applyFill="1" applyBorder="1"/>
    <xf numFmtId="165" fontId="2" fillId="0" borderId="8" xfId="6" applyNumberFormat="1" applyFont="1" applyBorder="1" applyAlignment="1">
      <alignment horizontal="left" vertical="center"/>
    </xf>
    <xf numFmtId="3" fontId="2" fillId="0" borderId="0" xfId="6" applyNumberFormat="1" applyFont="1" applyFill="1" applyBorder="1" applyAlignment="1">
      <alignment horizontal="right" vertical="center"/>
    </xf>
    <xf numFmtId="165" fontId="2" fillId="0" borderId="9" xfId="6" applyNumberFormat="1" applyFont="1" applyFill="1" applyBorder="1" applyAlignment="1">
      <alignment horizontal="right" vertical="center"/>
    </xf>
    <xf numFmtId="165" fontId="2" fillId="0" borderId="8" xfId="6" applyNumberFormat="1" applyFont="1" applyFill="1" applyBorder="1" applyAlignment="1">
      <alignment horizontal="right" vertical="center"/>
    </xf>
    <xf numFmtId="167" fontId="2" fillId="0" borderId="0" xfId="6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19" fillId="2" borderId="15" xfId="6" applyNumberFormat="1" applyFont="1" applyFill="1" applyBorder="1" applyAlignment="1">
      <alignment horizontal="right" vertical="center"/>
    </xf>
    <xf numFmtId="167" fontId="19" fillId="2" borderId="15" xfId="6" applyNumberFormat="1" applyFont="1" applyFill="1" applyBorder="1" applyAlignment="1">
      <alignment horizontal="right" vertical="center"/>
    </xf>
    <xf numFmtId="3" fontId="19" fillId="2" borderId="16" xfId="6" applyNumberFormat="1" applyFont="1" applyFill="1" applyBorder="1" applyAlignment="1">
      <alignment horizontal="right" vertical="center"/>
    </xf>
    <xf numFmtId="3" fontId="3" fillId="0" borderId="0" xfId="6" applyNumberFormat="1" applyFont="1" applyFill="1" applyBorder="1" applyAlignment="1">
      <alignment horizontal="right" vertical="center"/>
    </xf>
    <xf numFmtId="165" fontId="3" fillId="0" borderId="9" xfId="6" applyNumberFormat="1" applyFont="1" applyFill="1" applyBorder="1" applyAlignment="1">
      <alignment horizontal="right" vertical="center"/>
    </xf>
    <xf numFmtId="165" fontId="3" fillId="0" borderId="8" xfId="6" applyNumberFormat="1" applyFont="1" applyFill="1" applyBorder="1" applyAlignment="1">
      <alignment horizontal="right" vertical="center"/>
    </xf>
    <xf numFmtId="165" fontId="9" fillId="0" borderId="7" xfId="6" applyNumberFormat="1" applyFont="1" applyFill="1" applyBorder="1" applyAlignment="1">
      <alignment horizontal="right" vertical="center"/>
    </xf>
    <xf numFmtId="3" fontId="4" fillId="2" borderId="17" xfId="6" applyNumberFormat="1" applyFont="1" applyFill="1" applyBorder="1" applyAlignment="1">
      <alignment horizontal="right" vertical="center"/>
    </xf>
    <xf numFmtId="0" fontId="3" fillId="3" borderId="18" xfId="0" applyFont="1" applyFill="1" applyBorder="1"/>
    <xf numFmtId="0" fontId="3" fillId="3" borderId="19" xfId="0" applyFont="1" applyFill="1" applyBorder="1"/>
    <xf numFmtId="0" fontId="3" fillId="3" borderId="20" xfId="0" applyFont="1" applyFill="1" applyBorder="1"/>
    <xf numFmtId="0" fontId="2" fillId="0" borderId="19" xfId="1" applyFont="1" applyFill="1" applyBorder="1" applyAlignment="1" applyProtection="1">
      <alignment horizontal="center" vertical="center"/>
    </xf>
    <xf numFmtId="0" fontId="4" fillId="2" borderId="21" xfId="0" applyFont="1" applyFill="1" applyBorder="1" applyAlignment="1">
      <alignment horizontal="left"/>
    </xf>
    <xf numFmtId="165" fontId="21" fillId="0" borderId="0" xfId="6" applyNumberFormat="1" applyFont="1" applyFill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22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6" fontId="7" fillId="3" borderId="0" xfId="6" applyNumberFormat="1" applyFont="1" applyFill="1" applyBorder="1" applyAlignment="1">
      <alignment horizontal="center" vertical="center" wrapText="1"/>
    </xf>
    <xf numFmtId="166" fontId="7" fillId="3" borderId="7" xfId="6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12">
    <cellStyle name="Normal 2" xfId="10" xr:uid="{00000000-0005-0000-0000-000002000000}"/>
    <cellStyle name="Normal 2 2" xfId="11" xr:uid="{00000000-0005-0000-0000-000003000000}"/>
    <cellStyle name="Normalno" xfId="0" builtinId="0"/>
    <cellStyle name="Normalno 2" xfId="1" xr:uid="{00000000-0005-0000-0000-000004000000}"/>
    <cellStyle name="Normalno 2 2" xfId="5" xr:uid="{00000000-0005-0000-0000-000005000000}"/>
    <cellStyle name="Normalno 3" xfId="7" xr:uid="{00000000-0005-0000-0000-000006000000}"/>
    <cellStyle name="Obično 2" xfId="2" xr:uid="{00000000-0005-0000-0000-000007000000}"/>
    <cellStyle name="Obično 2 2" xfId="3" xr:uid="{00000000-0005-0000-0000-000008000000}"/>
    <cellStyle name="Obično 3" xfId="8" xr:uid="{00000000-0005-0000-0000-000009000000}"/>
    <cellStyle name="Obično 4" xfId="4" xr:uid="{00000000-0005-0000-0000-00000A000000}"/>
    <cellStyle name="Obično 4 2" xfId="9" xr:uid="{00000000-0005-0000-0000-00000B000000}"/>
    <cellStyle name="Zarez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72"/>
  <sheetViews>
    <sheetView showGridLines="0" showRuler="0" view="pageLayout" topLeftCell="A16" zoomScaleNormal="70" workbookViewId="0">
      <selection activeCell="E41" sqref="E41"/>
    </sheetView>
  </sheetViews>
  <sheetFormatPr defaultRowHeight="15" x14ac:dyDescent="0.25"/>
  <cols>
    <col min="1" max="1" width="4.28515625" customWidth="1"/>
    <col min="2" max="2" width="23.85546875" customWidth="1"/>
    <col min="3" max="3" width="13.42578125" customWidth="1"/>
    <col min="4" max="4" width="10.7109375" customWidth="1"/>
    <col min="5" max="5" width="13.42578125" customWidth="1"/>
    <col min="6" max="6" width="10.7109375" customWidth="1"/>
    <col min="7" max="7" width="13.42578125" customWidth="1"/>
    <col min="8" max="8" width="10.7109375" customWidth="1"/>
    <col min="9" max="9" width="13.42578125" customWidth="1"/>
    <col min="10" max="10" width="10.7109375" customWidth="1"/>
    <col min="11" max="11" width="13.42578125" customWidth="1"/>
    <col min="12" max="12" width="10.7109375" customWidth="1"/>
    <col min="13" max="13" width="13.42578125" customWidth="1"/>
    <col min="14" max="14" width="10.7109375" customWidth="1"/>
    <col min="15" max="15" width="15.5703125" customWidth="1"/>
    <col min="16" max="17" width="8.7109375" customWidth="1"/>
    <col min="18" max="19" width="14.7109375" customWidth="1"/>
    <col min="20" max="20" width="10.140625" customWidth="1"/>
    <col min="21" max="22" width="8.7109375" customWidth="1"/>
  </cols>
  <sheetData>
    <row r="4" spans="1:14" x14ac:dyDescent="0.25">
      <c r="F4" s="1"/>
    </row>
    <row r="5" spans="1:14" x14ac:dyDescent="0.25">
      <c r="C5" s="43" t="s">
        <v>57</v>
      </c>
    </row>
    <row r="6" spans="1:14" x14ac:dyDescent="0.25">
      <c r="C6" s="2"/>
    </row>
    <row r="7" spans="1:14" ht="15.75" thickBot="1" x14ac:dyDescent="0.3">
      <c r="D7" s="3"/>
      <c r="E7" s="3"/>
      <c r="F7" s="3"/>
      <c r="G7" s="3"/>
      <c r="H7" s="3"/>
      <c r="I7" s="3"/>
      <c r="J7" s="3"/>
      <c r="K7" s="3"/>
      <c r="L7" s="3"/>
    </row>
    <row r="8" spans="1:14" ht="19.5" customHeight="1" x14ac:dyDescent="0.25">
      <c r="A8" s="4"/>
      <c r="B8" s="77" t="s">
        <v>7</v>
      </c>
      <c r="C8" s="82" t="s">
        <v>49</v>
      </c>
      <c r="D8" s="82"/>
      <c r="E8" s="83"/>
      <c r="F8" s="83"/>
      <c r="G8" s="82" t="s">
        <v>50</v>
      </c>
      <c r="H8" s="82"/>
      <c r="I8" s="82"/>
      <c r="J8" s="82"/>
      <c r="K8" s="82" t="s">
        <v>51</v>
      </c>
      <c r="L8" s="82"/>
      <c r="M8" s="82"/>
      <c r="N8" s="84"/>
    </row>
    <row r="9" spans="1:14" ht="19.5" customHeight="1" x14ac:dyDescent="0.25">
      <c r="A9" s="5"/>
      <c r="B9" s="78"/>
      <c r="C9" s="80" t="s">
        <v>43</v>
      </c>
      <c r="D9" s="80"/>
      <c r="E9" s="80" t="s">
        <v>19</v>
      </c>
      <c r="F9" s="80"/>
      <c r="G9" s="80" t="s">
        <v>43</v>
      </c>
      <c r="H9" s="80"/>
      <c r="I9" s="80" t="s">
        <v>19</v>
      </c>
      <c r="J9" s="80"/>
      <c r="K9" s="80" t="s">
        <v>43</v>
      </c>
      <c r="L9" s="80"/>
      <c r="M9" s="80" t="s">
        <v>19</v>
      </c>
      <c r="N9" s="81"/>
    </row>
    <row r="10" spans="1:14" ht="18.75" customHeight="1" thickBot="1" x14ac:dyDescent="0.3">
      <c r="A10" s="6"/>
      <c r="B10" s="79"/>
      <c r="C10" s="32" t="s">
        <v>60</v>
      </c>
      <c r="D10" s="37" t="s">
        <v>44</v>
      </c>
      <c r="E10" s="76" t="s">
        <v>60</v>
      </c>
      <c r="F10" s="7" t="s">
        <v>44</v>
      </c>
      <c r="G10" s="76" t="s">
        <v>60</v>
      </c>
      <c r="H10" s="37" t="s">
        <v>44</v>
      </c>
      <c r="I10" s="76" t="s">
        <v>60</v>
      </c>
      <c r="J10" s="7" t="s">
        <v>44</v>
      </c>
      <c r="K10" s="76" t="s">
        <v>60</v>
      </c>
      <c r="L10" s="37" t="s">
        <v>44</v>
      </c>
      <c r="M10" s="76" t="s">
        <v>60</v>
      </c>
      <c r="N10" s="11" t="s">
        <v>44</v>
      </c>
    </row>
    <row r="11" spans="1:14" x14ac:dyDescent="0.25">
      <c r="A11" s="27" t="s">
        <v>21</v>
      </c>
      <c r="B11" s="8" t="s">
        <v>46</v>
      </c>
      <c r="C11" s="34">
        <f>FBiH!C11</f>
        <v>18254</v>
      </c>
      <c r="D11" s="20">
        <f t="shared" ref="D11:D33" si="0">C11/C$34*100</f>
        <v>13.43401114226628</v>
      </c>
      <c r="E11" s="34">
        <f>FBiH!E11</f>
        <v>33574757</v>
      </c>
      <c r="F11" s="20">
        <f t="shared" ref="F11:F33" si="1">E11/E$34*100</f>
        <v>12.71559128614806</v>
      </c>
      <c r="G11" s="34">
        <f>FBiH!G11</f>
        <v>427</v>
      </c>
      <c r="H11" s="48">
        <f t="shared" ref="H11:H33" si="2">G11/G$34*100</f>
        <v>3.3008658008658007</v>
      </c>
      <c r="I11" s="34">
        <f>FBiH!I11</f>
        <v>4805396</v>
      </c>
      <c r="J11" s="20">
        <f t="shared" ref="J11:J33" si="3">I11/I$34*100</f>
        <v>5.6076977250727449</v>
      </c>
      <c r="K11" s="34">
        <f>FBiH!K11</f>
        <v>18681</v>
      </c>
      <c r="L11" s="48">
        <f t="shared" ref="L11:L33" si="4">K11/K$34*100</f>
        <v>12.553170043342405</v>
      </c>
      <c r="M11" s="34">
        <f>E11+I11</f>
        <v>38380153</v>
      </c>
      <c r="N11" s="20">
        <f t="shared" ref="N11:N33" si="5">M11/M$34*100</f>
        <v>10.974008604566327</v>
      </c>
    </row>
    <row r="12" spans="1:14" x14ac:dyDescent="0.25">
      <c r="A12" s="27" t="s">
        <v>22</v>
      </c>
      <c r="B12" s="51" t="s">
        <v>55</v>
      </c>
      <c r="C12" s="34">
        <f>FBiH!C12</f>
        <v>32147</v>
      </c>
      <c r="D12" s="20">
        <f t="shared" si="0"/>
        <v>23.658549150347</v>
      </c>
      <c r="E12" s="34">
        <f>FBiH!E12</f>
        <v>48574668</v>
      </c>
      <c r="F12" s="20">
        <f t="shared" si="1"/>
        <v>18.396428755935151</v>
      </c>
      <c r="G12" s="34">
        <f>FBiH!G12</f>
        <v>0</v>
      </c>
      <c r="H12" s="48">
        <f t="shared" si="2"/>
        <v>0</v>
      </c>
      <c r="I12" s="34">
        <f>FBiH!I12</f>
        <v>0</v>
      </c>
      <c r="J12" s="20">
        <f t="shared" si="3"/>
        <v>0</v>
      </c>
      <c r="K12" s="34">
        <f>FBiH!K12</f>
        <v>32147</v>
      </c>
      <c r="L12" s="48">
        <f t="shared" si="4"/>
        <v>21.601989046803077</v>
      </c>
      <c r="M12" s="34">
        <f t="shared" ref="M12:M33" si="6">E12+I12</f>
        <v>48574668</v>
      </c>
      <c r="N12" s="20">
        <f t="shared" si="5"/>
        <v>13.88891869701386</v>
      </c>
    </row>
    <row r="13" spans="1:14" x14ac:dyDescent="0.25">
      <c r="A13" s="27" t="s">
        <v>23</v>
      </c>
      <c r="B13" s="51" t="s">
        <v>9</v>
      </c>
      <c r="C13" s="33">
        <f>RS!C11</f>
        <v>1356</v>
      </c>
      <c r="D13" s="20">
        <f t="shared" si="0"/>
        <v>0.99794670258097284</v>
      </c>
      <c r="E13" s="33">
        <f>RS!E11</f>
        <v>4810359</v>
      </c>
      <c r="F13" s="20">
        <f t="shared" si="1"/>
        <v>1.8218019860469548</v>
      </c>
      <c r="G13" s="33">
        <f>RS!G11</f>
        <v>0</v>
      </c>
      <c r="H13" s="48">
        <f t="shared" si="2"/>
        <v>0</v>
      </c>
      <c r="I13" s="33">
        <f>RS!I11</f>
        <v>0</v>
      </c>
      <c r="J13" s="20">
        <f t="shared" si="3"/>
        <v>0</v>
      </c>
      <c r="K13" s="33">
        <f>RS!K11</f>
        <v>1356</v>
      </c>
      <c r="L13" s="48">
        <f t="shared" si="4"/>
        <v>0.91119846789638137</v>
      </c>
      <c r="M13" s="34">
        <f t="shared" si="6"/>
        <v>4810359</v>
      </c>
      <c r="N13" s="20">
        <f t="shared" si="5"/>
        <v>1.3754223714807252</v>
      </c>
    </row>
    <row r="14" spans="1:14" x14ac:dyDescent="0.25">
      <c r="A14" s="27" t="s">
        <v>24</v>
      </c>
      <c r="B14" s="51" t="s">
        <v>0</v>
      </c>
      <c r="C14" s="33">
        <f>FBiH!C13</f>
        <v>3448</v>
      </c>
      <c r="D14" s="20">
        <f t="shared" si="0"/>
        <v>2.5375517924035353</v>
      </c>
      <c r="E14" s="33">
        <f>FBiH!E13</f>
        <v>11479338</v>
      </c>
      <c r="F14" s="20">
        <f t="shared" si="1"/>
        <v>4.3475093578055768</v>
      </c>
      <c r="G14" s="33">
        <f>FBiH!G13</f>
        <v>0</v>
      </c>
      <c r="H14" s="48">
        <f t="shared" si="2"/>
        <v>0</v>
      </c>
      <c r="I14" s="33">
        <f>FBiH!I13</f>
        <v>0</v>
      </c>
      <c r="J14" s="20">
        <f t="shared" si="3"/>
        <v>0</v>
      </c>
      <c r="K14" s="33">
        <f>FBiH!K13</f>
        <v>3448</v>
      </c>
      <c r="L14" s="48">
        <f t="shared" si="4"/>
        <v>2.3169707354769344</v>
      </c>
      <c r="M14" s="34">
        <f t="shared" si="6"/>
        <v>11479338</v>
      </c>
      <c r="N14" s="20">
        <f t="shared" si="5"/>
        <v>3.2822785773346244</v>
      </c>
    </row>
    <row r="15" spans="1:14" x14ac:dyDescent="0.25">
      <c r="A15" s="27" t="s">
        <v>25</v>
      </c>
      <c r="B15" s="8" t="s">
        <v>1</v>
      </c>
      <c r="C15" s="33">
        <f>FBiH!C14</f>
        <v>6339</v>
      </c>
      <c r="D15" s="20">
        <f t="shared" si="0"/>
        <v>4.6651800498973346</v>
      </c>
      <c r="E15" s="33">
        <f>FBiH!E14</f>
        <v>14758487</v>
      </c>
      <c r="F15" s="20">
        <f t="shared" si="1"/>
        <v>5.5894042269294584</v>
      </c>
      <c r="G15" s="33">
        <f>FBiH!G14</f>
        <v>276</v>
      </c>
      <c r="H15" s="48">
        <f t="shared" si="2"/>
        <v>2.1335807050092765</v>
      </c>
      <c r="I15" s="33">
        <f>FBiH!I14</f>
        <v>2413645</v>
      </c>
      <c r="J15" s="20">
        <f t="shared" si="3"/>
        <v>2.8166235572746152</v>
      </c>
      <c r="K15" s="33">
        <f>FBiH!K14</f>
        <v>6615</v>
      </c>
      <c r="L15" s="48">
        <f t="shared" si="4"/>
        <v>4.4451164197157542</v>
      </c>
      <c r="M15" s="34">
        <f t="shared" si="6"/>
        <v>17172132</v>
      </c>
      <c r="N15" s="20">
        <f t="shared" si="5"/>
        <v>4.9100149321121451</v>
      </c>
    </row>
    <row r="16" spans="1:14" x14ac:dyDescent="0.25">
      <c r="A16" s="27" t="s">
        <v>26</v>
      </c>
      <c r="B16" s="8" t="s">
        <v>10</v>
      </c>
      <c r="C16" s="33">
        <f>RS!C12</f>
        <v>2163</v>
      </c>
      <c r="D16" s="20">
        <f t="shared" si="0"/>
        <v>1.5918574614178793</v>
      </c>
      <c r="E16" s="33">
        <f>RS!E12</f>
        <v>7504682</v>
      </c>
      <c r="F16" s="20">
        <f t="shared" si="1"/>
        <v>2.8422087774011944</v>
      </c>
      <c r="G16" s="33">
        <f>RS!G12</f>
        <v>0</v>
      </c>
      <c r="H16" s="48">
        <f t="shared" si="2"/>
        <v>0</v>
      </c>
      <c r="I16" s="33">
        <f>RS!I12</f>
        <v>0</v>
      </c>
      <c r="J16" s="20">
        <f t="shared" si="3"/>
        <v>0</v>
      </c>
      <c r="K16" s="33">
        <f>RS!K12</f>
        <v>2163</v>
      </c>
      <c r="L16" s="48">
        <f t="shared" si="4"/>
        <v>1.4534825118435641</v>
      </c>
      <c r="M16" s="34">
        <f t="shared" si="6"/>
        <v>7504682</v>
      </c>
      <c r="N16" s="20">
        <f t="shared" si="5"/>
        <v>2.1458081431445577</v>
      </c>
    </row>
    <row r="17" spans="1:14" x14ac:dyDescent="0.25">
      <c r="A17" s="27" t="s">
        <v>27</v>
      </c>
      <c r="B17" s="8" t="s">
        <v>11</v>
      </c>
      <c r="C17" s="33">
        <f>RS!C13</f>
        <v>3260</v>
      </c>
      <c r="D17" s="20">
        <f t="shared" si="0"/>
        <v>2.399193400010303</v>
      </c>
      <c r="E17" s="33">
        <f>RS!E13</f>
        <v>11291658</v>
      </c>
      <c r="F17" s="20">
        <f t="shared" si="1"/>
        <v>4.2764302976478437</v>
      </c>
      <c r="G17" s="33">
        <f>RS!G13</f>
        <v>0</v>
      </c>
      <c r="H17" s="48">
        <f t="shared" si="2"/>
        <v>0</v>
      </c>
      <c r="I17" s="33">
        <f>RS!I13</f>
        <v>0</v>
      </c>
      <c r="J17" s="20">
        <f t="shared" si="3"/>
        <v>0</v>
      </c>
      <c r="K17" s="33">
        <f>RS!K13</f>
        <v>3260</v>
      </c>
      <c r="L17" s="48">
        <f t="shared" si="4"/>
        <v>2.1906393844706518</v>
      </c>
      <c r="M17" s="34">
        <f t="shared" si="6"/>
        <v>11291658</v>
      </c>
      <c r="N17" s="20">
        <f t="shared" si="5"/>
        <v>3.2286153745093249</v>
      </c>
    </row>
    <row r="18" spans="1:14" x14ac:dyDescent="0.25">
      <c r="A18" s="27" t="s">
        <v>28</v>
      </c>
      <c r="B18" s="8" t="s">
        <v>2</v>
      </c>
      <c r="C18" s="33">
        <f>FBiH!C15</f>
        <v>12400</v>
      </c>
      <c r="D18" s="20">
        <f t="shared" si="0"/>
        <v>9.1257663067876571</v>
      </c>
      <c r="E18" s="33">
        <f>FBiH!E15</f>
        <v>28727245</v>
      </c>
      <c r="F18" s="20">
        <f t="shared" si="1"/>
        <v>10.879718539646927</v>
      </c>
      <c r="G18" s="33">
        <f>FBiH!G15</f>
        <v>0</v>
      </c>
      <c r="H18" s="48">
        <f t="shared" si="2"/>
        <v>0</v>
      </c>
      <c r="I18" s="33">
        <f>FBiH!I15</f>
        <v>0</v>
      </c>
      <c r="J18" s="20">
        <f t="shared" si="3"/>
        <v>0</v>
      </c>
      <c r="K18" s="33">
        <f>FBiH!K15</f>
        <v>12400</v>
      </c>
      <c r="L18" s="48">
        <f t="shared" si="4"/>
        <v>8.332493364244197</v>
      </c>
      <c r="M18" s="34">
        <f t="shared" si="6"/>
        <v>28727245</v>
      </c>
      <c r="N18" s="20">
        <f t="shared" si="5"/>
        <v>8.2139597988440798</v>
      </c>
    </row>
    <row r="19" spans="1:14" x14ac:dyDescent="0.25">
      <c r="A19" s="27" t="s">
        <v>29</v>
      </c>
      <c r="B19" s="8" t="s">
        <v>18</v>
      </c>
      <c r="C19" s="33">
        <f>RS!C14</f>
        <v>1322</v>
      </c>
      <c r="D19" s="20">
        <f t="shared" si="0"/>
        <v>0.97292444012687762</v>
      </c>
      <c r="E19" s="33">
        <f>RS!E14</f>
        <v>4032962</v>
      </c>
      <c r="F19" s="20">
        <f t="shared" si="1"/>
        <v>1.5273825053913646</v>
      </c>
      <c r="G19" s="33">
        <f>RS!G14</f>
        <v>0</v>
      </c>
      <c r="H19" s="48">
        <f t="shared" si="2"/>
        <v>0</v>
      </c>
      <c r="I19" s="33">
        <f>RS!I14</f>
        <v>0</v>
      </c>
      <c r="J19" s="20">
        <f t="shared" si="3"/>
        <v>0</v>
      </c>
      <c r="K19" s="33">
        <f>RS!K14</f>
        <v>1322</v>
      </c>
      <c r="L19" s="48">
        <f t="shared" si="4"/>
        <v>0.88835130867184098</v>
      </c>
      <c r="M19" s="34">
        <f t="shared" si="6"/>
        <v>4032962</v>
      </c>
      <c r="N19" s="20">
        <f t="shared" si="5"/>
        <v>1.1531418254087997</v>
      </c>
    </row>
    <row r="20" spans="1:14" x14ac:dyDescent="0.25">
      <c r="A20" s="27" t="s">
        <v>30</v>
      </c>
      <c r="B20" s="8" t="s">
        <v>13</v>
      </c>
      <c r="C20" s="33">
        <f>RS!C15</f>
        <v>1197</v>
      </c>
      <c r="D20" s="20">
        <f t="shared" si="0"/>
        <v>0.88093082816329238</v>
      </c>
      <c r="E20" s="33">
        <f>RS!E15</f>
        <v>3559104</v>
      </c>
      <c r="F20" s="20">
        <f t="shared" si="1"/>
        <v>1.3479207551344214</v>
      </c>
      <c r="G20" s="33">
        <f>RS!G15</f>
        <v>1485</v>
      </c>
      <c r="H20" s="48">
        <f t="shared" si="2"/>
        <v>11.479591836734695</v>
      </c>
      <c r="I20" s="33">
        <f>RS!I15</f>
        <v>12539715</v>
      </c>
      <c r="J20" s="20">
        <f t="shared" si="3"/>
        <v>14.633327051206724</v>
      </c>
      <c r="K20" s="33">
        <f>RS!K15</f>
        <v>2682</v>
      </c>
      <c r="L20" s="48">
        <f t="shared" si="4"/>
        <v>1.8022376776534625</v>
      </c>
      <c r="M20" s="34">
        <f t="shared" si="6"/>
        <v>16098819</v>
      </c>
      <c r="N20" s="20">
        <f t="shared" si="5"/>
        <v>4.6031233442283535</v>
      </c>
    </row>
    <row r="21" spans="1:14" x14ac:dyDescent="0.25">
      <c r="A21" s="27" t="s">
        <v>31</v>
      </c>
      <c r="B21" s="8" t="s">
        <v>3</v>
      </c>
      <c r="C21" s="33">
        <f>FBiH!C16</f>
        <v>3580</v>
      </c>
      <c r="D21" s="20">
        <f t="shared" si="0"/>
        <v>2.6346970466370814</v>
      </c>
      <c r="E21" s="33">
        <f>FBiH!E16</f>
        <v>7617898</v>
      </c>
      <c r="F21" s="20">
        <f t="shared" si="1"/>
        <v>2.8850864781408467</v>
      </c>
      <c r="G21" s="33">
        <f>FBiH!G16</f>
        <v>1712</v>
      </c>
      <c r="H21" s="48">
        <f t="shared" si="2"/>
        <v>13.234384662956092</v>
      </c>
      <c r="I21" s="33">
        <f>FBiH!I16</f>
        <v>14882649</v>
      </c>
      <c r="J21" s="20">
        <f t="shared" si="3"/>
        <v>17.367433805737583</v>
      </c>
      <c r="K21" s="33">
        <f>FBiH!K16</f>
        <v>5292</v>
      </c>
      <c r="L21" s="48">
        <f t="shared" si="4"/>
        <v>3.5560931357726036</v>
      </c>
      <c r="M21" s="34">
        <f t="shared" si="6"/>
        <v>22500547</v>
      </c>
      <c r="N21" s="20">
        <f t="shared" si="5"/>
        <v>6.433564670402669</v>
      </c>
    </row>
    <row r="22" spans="1:14" x14ac:dyDescent="0.25">
      <c r="A22" s="27" t="s">
        <v>32</v>
      </c>
      <c r="B22" s="8" t="s">
        <v>14</v>
      </c>
      <c r="C22" s="33">
        <f>RS!C16</f>
        <v>1002</v>
      </c>
      <c r="D22" s="20">
        <f t="shared" si="0"/>
        <v>0.73742079350009926</v>
      </c>
      <c r="E22" s="33">
        <f>RS!E16</f>
        <v>3681463</v>
      </c>
      <c r="F22" s="20">
        <f t="shared" si="1"/>
        <v>1.3942611362183945</v>
      </c>
      <c r="G22" s="33">
        <f>RS!G16</f>
        <v>0</v>
      </c>
      <c r="H22" s="49">
        <f t="shared" si="2"/>
        <v>0</v>
      </c>
      <c r="I22" s="33">
        <f>RS!I16</f>
        <v>0</v>
      </c>
      <c r="J22" s="20">
        <f t="shared" si="3"/>
        <v>0</v>
      </c>
      <c r="K22" s="33">
        <f>RS!K16</f>
        <v>1002</v>
      </c>
      <c r="L22" s="49">
        <f t="shared" si="4"/>
        <v>0.67331922185263582</v>
      </c>
      <c r="M22" s="34">
        <f t="shared" si="6"/>
        <v>3681463</v>
      </c>
      <c r="N22" s="20">
        <f t="shared" si="5"/>
        <v>1.0526379777431465</v>
      </c>
    </row>
    <row r="23" spans="1:14" x14ac:dyDescent="0.25">
      <c r="A23" s="27" t="s">
        <v>33</v>
      </c>
      <c r="B23" s="8" t="s">
        <v>15</v>
      </c>
      <c r="C23" s="33">
        <f>RS!C17</f>
        <v>2644</v>
      </c>
      <c r="D23" s="20">
        <f t="shared" si="0"/>
        <v>1.9458488802537552</v>
      </c>
      <c r="E23" s="33">
        <f>RS!E17</f>
        <v>8065508</v>
      </c>
      <c r="F23" s="20">
        <f t="shared" si="1"/>
        <v>3.0546074612887733</v>
      </c>
      <c r="G23" s="33">
        <f>RS!G17</f>
        <v>0</v>
      </c>
      <c r="H23" s="49">
        <f t="shared" si="2"/>
        <v>0</v>
      </c>
      <c r="I23" s="33">
        <f>RS!I17</f>
        <v>0</v>
      </c>
      <c r="J23" s="20">
        <f t="shared" si="3"/>
        <v>0</v>
      </c>
      <c r="K23" s="33">
        <f>RS!K17</f>
        <v>2644</v>
      </c>
      <c r="L23" s="49">
        <f t="shared" si="4"/>
        <v>1.776702617343682</v>
      </c>
      <c r="M23" s="34">
        <f t="shared" si="6"/>
        <v>8065508</v>
      </c>
      <c r="N23" s="20">
        <f t="shared" si="5"/>
        <v>2.3061647042469722</v>
      </c>
    </row>
    <row r="24" spans="1:14" x14ac:dyDescent="0.25">
      <c r="A24" s="27" t="s">
        <v>34</v>
      </c>
      <c r="B24" s="8" t="s">
        <v>16</v>
      </c>
      <c r="C24" s="33">
        <f>RS!C18</f>
        <v>980</v>
      </c>
      <c r="D24" s="20">
        <f t="shared" si="0"/>
        <v>0.72122991779450829</v>
      </c>
      <c r="E24" s="33">
        <f>RS!E18</f>
        <v>4074075</v>
      </c>
      <c r="F24" s="20">
        <f t="shared" si="1"/>
        <v>1.5429530158360836</v>
      </c>
      <c r="G24" s="33">
        <f>RS!G18</f>
        <v>0</v>
      </c>
      <c r="H24" s="49">
        <f t="shared" si="2"/>
        <v>0</v>
      </c>
      <c r="I24" s="33">
        <f>RS!I18</f>
        <v>0</v>
      </c>
      <c r="J24" s="20">
        <f t="shared" si="3"/>
        <v>0</v>
      </c>
      <c r="K24" s="33">
        <f>RS!K18</f>
        <v>980</v>
      </c>
      <c r="L24" s="49">
        <f t="shared" si="4"/>
        <v>0.65853576588381546</v>
      </c>
      <c r="M24" s="34">
        <f t="shared" si="6"/>
        <v>4074075</v>
      </c>
      <c r="N24" s="20">
        <f t="shared" si="5"/>
        <v>1.1648972349237001</v>
      </c>
    </row>
    <row r="25" spans="1:14" x14ac:dyDescent="0.25">
      <c r="A25" s="27" t="s">
        <v>35</v>
      </c>
      <c r="B25" s="8" t="s">
        <v>8</v>
      </c>
      <c r="C25" s="33">
        <f>RS!C19</f>
        <v>2263</v>
      </c>
      <c r="D25" s="20">
        <f t="shared" si="0"/>
        <v>1.6654523509887473</v>
      </c>
      <c r="E25" s="33">
        <f>RS!E19</f>
        <v>7007160</v>
      </c>
      <c r="F25" s="20">
        <f t="shared" si="1"/>
        <v>2.6537848847765373</v>
      </c>
      <c r="G25" s="33">
        <f>RS!G19</f>
        <v>0</v>
      </c>
      <c r="H25" s="49">
        <f t="shared" si="2"/>
        <v>0</v>
      </c>
      <c r="I25" s="33">
        <f>RS!I19</f>
        <v>0</v>
      </c>
      <c r="J25" s="20">
        <f t="shared" si="3"/>
        <v>0</v>
      </c>
      <c r="K25" s="33">
        <f>RS!K19</f>
        <v>2263</v>
      </c>
      <c r="L25" s="49">
        <f t="shared" si="4"/>
        <v>1.5206800389745656</v>
      </c>
      <c r="M25" s="34">
        <f t="shared" si="6"/>
        <v>7007160</v>
      </c>
      <c r="N25" s="20">
        <f t="shared" si="5"/>
        <v>2.0035520476839417</v>
      </c>
    </row>
    <row r="26" spans="1:14" x14ac:dyDescent="0.25">
      <c r="A26" s="27" t="s">
        <v>36</v>
      </c>
      <c r="B26" s="8" t="s">
        <v>12</v>
      </c>
      <c r="C26" s="33">
        <f>RS!C20</f>
        <v>1049</v>
      </c>
      <c r="D26" s="20">
        <f t="shared" si="0"/>
        <v>0.77201039159840745</v>
      </c>
      <c r="E26" s="33">
        <f>RS!E20</f>
        <v>3466899</v>
      </c>
      <c r="F26" s="20">
        <f t="shared" si="1"/>
        <v>1.3130004400137707</v>
      </c>
      <c r="G26" s="33">
        <f>RS!G20</f>
        <v>0</v>
      </c>
      <c r="H26" s="49">
        <f t="shared" si="2"/>
        <v>0</v>
      </c>
      <c r="I26" s="33">
        <f>RS!I20</f>
        <v>0</v>
      </c>
      <c r="J26" s="20">
        <f t="shared" si="3"/>
        <v>0</v>
      </c>
      <c r="K26" s="33">
        <f>RS!K20</f>
        <v>1049</v>
      </c>
      <c r="L26" s="49">
        <f t="shared" si="4"/>
        <v>0.7049020596042066</v>
      </c>
      <c r="M26" s="34">
        <f t="shared" si="6"/>
        <v>3466899</v>
      </c>
      <c r="N26" s="20">
        <f t="shared" si="5"/>
        <v>0.9912878527910608</v>
      </c>
    </row>
    <row r="27" spans="1:14" x14ac:dyDescent="0.25">
      <c r="A27" s="27" t="s">
        <v>37</v>
      </c>
      <c r="B27" s="8" t="s">
        <v>48</v>
      </c>
      <c r="C27" s="33">
        <f>RS!C21</f>
        <v>2878</v>
      </c>
      <c r="D27" s="20">
        <f t="shared" si="0"/>
        <v>2.1180609218495867</v>
      </c>
      <c r="E27" s="33">
        <f>RS!E21</f>
        <v>7653344</v>
      </c>
      <c r="F27" s="20">
        <f t="shared" si="1"/>
        <v>2.8985107554551637</v>
      </c>
      <c r="G27" s="33">
        <f>RS!G21</f>
        <v>0</v>
      </c>
      <c r="H27" s="49">
        <f t="shared" si="2"/>
        <v>0</v>
      </c>
      <c r="I27" s="33">
        <f>RS!I21</f>
        <v>0</v>
      </c>
      <c r="J27" s="20">
        <f t="shared" si="3"/>
        <v>0</v>
      </c>
      <c r="K27" s="33">
        <f>RS!K21</f>
        <v>2878</v>
      </c>
      <c r="L27" s="49">
        <f t="shared" si="4"/>
        <v>1.9339448308302254</v>
      </c>
      <c r="M27" s="34">
        <f t="shared" si="6"/>
        <v>7653344</v>
      </c>
      <c r="N27" s="20">
        <f t="shared" si="5"/>
        <v>2.1883149582469374</v>
      </c>
    </row>
    <row r="28" spans="1:14" x14ac:dyDescent="0.25">
      <c r="A28" s="27" t="s">
        <v>38</v>
      </c>
      <c r="B28" s="8" t="s">
        <v>4</v>
      </c>
      <c r="C28" s="33">
        <f>FBiH!C17</f>
        <v>8578</v>
      </c>
      <c r="D28" s="20">
        <f t="shared" si="0"/>
        <v>6.3129696273890739</v>
      </c>
      <c r="E28" s="33">
        <f>FBiH!E17</f>
        <v>21724973</v>
      </c>
      <c r="F28" s="20">
        <f t="shared" si="1"/>
        <v>8.2277848614243698</v>
      </c>
      <c r="G28" s="33">
        <f>FBiH!G17</f>
        <v>400</v>
      </c>
      <c r="H28" s="49">
        <f t="shared" si="2"/>
        <v>3.0921459492888066</v>
      </c>
      <c r="I28" s="33">
        <f>FBiH!I17</f>
        <v>1892277</v>
      </c>
      <c r="J28" s="20">
        <f t="shared" si="3"/>
        <v>2.2082087362014451</v>
      </c>
      <c r="K28" s="33">
        <f>FBiH!K17</f>
        <v>8978</v>
      </c>
      <c r="L28" s="49">
        <f t="shared" si="4"/>
        <v>6.0329939858213217</v>
      </c>
      <c r="M28" s="34">
        <f t="shared" si="6"/>
        <v>23617250</v>
      </c>
      <c r="N28" s="20">
        <f t="shared" si="5"/>
        <v>6.752862728717993</v>
      </c>
    </row>
    <row r="29" spans="1:14" x14ac:dyDescent="0.25">
      <c r="A29" s="27" t="s">
        <v>39</v>
      </c>
      <c r="B29" s="8" t="s">
        <v>17</v>
      </c>
      <c r="C29" s="33">
        <f>RS!C22</f>
        <v>236</v>
      </c>
      <c r="D29" s="20">
        <f t="shared" si="0"/>
        <v>0.17368393938724896</v>
      </c>
      <c r="E29" s="33">
        <f>RS!E22</f>
        <v>854559</v>
      </c>
      <c r="F29" s="20">
        <f t="shared" si="1"/>
        <v>0.32364263943591315</v>
      </c>
      <c r="G29" s="33">
        <f>RS!G22</f>
        <v>0</v>
      </c>
      <c r="H29" s="49">
        <f t="shared" si="2"/>
        <v>0</v>
      </c>
      <c r="I29" s="33">
        <f>RS!I22</f>
        <v>0</v>
      </c>
      <c r="J29" s="20">
        <f t="shared" si="3"/>
        <v>0</v>
      </c>
      <c r="K29" s="33">
        <f>RS!K22</f>
        <v>236</v>
      </c>
      <c r="L29" s="49">
        <f t="shared" si="4"/>
        <v>0.15858616402916373</v>
      </c>
      <c r="M29" s="34">
        <f t="shared" si="6"/>
        <v>854559</v>
      </c>
      <c r="N29" s="20">
        <f t="shared" si="5"/>
        <v>0.24434341934774453</v>
      </c>
    </row>
    <row r="30" spans="1:14" x14ac:dyDescent="0.25">
      <c r="A30" s="27" t="s">
        <v>59</v>
      </c>
      <c r="B30" s="8" t="s">
        <v>5</v>
      </c>
      <c r="C30" s="33">
        <f>FBiH!C18</f>
        <v>9827</v>
      </c>
      <c r="D30" s="20">
        <f t="shared" si="0"/>
        <v>7.2321697981292177</v>
      </c>
      <c r="E30" s="33">
        <f>FBiH!E18</f>
        <v>15058268</v>
      </c>
      <c r="F30" s="20">
        <f t="shared" si="1"/>
        <v>5.7029387097360731</v>
      </c>
      <c r="G30" s="33">
        <f>FBiH!G18</f>
        <v>2952</v>
      </c>
      <c r="H30" s="49">
        <f t="shared" si="2"/>
        <v>22.820037105751393</v>
      </c>
      <c r="I30" s="33">
        <f>FBiH!I18</f>
        <v>9552645</v>
      </c>
      <c r="J30" s="20">
        <f t="shared" si="3"/>
        <v>11.147540314040203</v>
      </c>
      <c r="K30" s="33">
        <f>FBiH!K18</f>
        <v>12779</v>
      </c>
      <c r="L30" s="49">
        <f t="shared" si="4"/>
        <v>8.5871719920706919</v>
      </c>
      <c r="M30" s="34">
        <f t="shared" si="6"/>
        <v>24610913</v>
      </c>
      <c r="N30" s="20">
        <f t="shared" si="5"/>
        <v>7.0369800513362533</v>
      </c>
    </row>
    <row r="31" spans="1:14" x14ac:dyDescent="0.25">
      <c r="A31" s="27" t="s">
        <v>40</v>
      </c>
      <c r="B31" s="8" t="s">
        <v>6</v>
      </c>
      <c r="C31" s="33">
        <f>FBiH!C19</f>
        <v>16854</v>
      </c>
      <c r="D31" s="20">
        <f t="shared" si="0"/>
        <v>12.403682688274126</v>
      </c>
      <c r="E31" s="33">
        <f>FBiH!E19</f>
        <v>9512233</v>
      </c>
      <c r="F31" s="20">
        <f t="shared" si="1"/>
        <v>3.6025180181232588</v>
      </c>
      <c r="G31" s="33">
        <f>FBiH!G19</f>
        <v>2691</v>
      </c>
      <c r="H31" s="49">
        <f t="shared" si="2"/>
        <v>20.802411873840445</v>
      </c>
      <c r="I31" s="33">
        <f>FBiH!I19</f>
        <v>17191855</v>
      </c>
      <c r="J31" s="20">
        <f t="shared" si="3"/>
        <v>20.062181383861081</v>
      </c>
      <c r="K31" s="33">
        <f>FBiH!K19</f>
        <v>19545</v>
      </c>
      <c r="L31" s="49">
        <f t="shared" si="4"/>
        <v>13.133756677754258</v>
      </c>
      <c r="M31" s="34">
        <f t="shared" si="6"/>
        <v>26704088</v>
      </c>
      <c r="N31" s="20">
        <f t="shared" si="5"/>
        <v>7.6354800224245167</v>
      </c>
    </row>
    <row r="32" spans="1:14" x14ac:dyDescent="0.25">
      <c r="A32" s="27" t="s">
        <v>41</v>
      </c>
      <c r="B32" s="8" t="s">
        <v>52</v>
      </c>
      <c r="C32" s="33">
        <f>FBiH!C20</f>
        <v>1207</v>
      </c>
      <c r="D32" s="20">
        <f t="shared" si="0"/>
        <v>0.8882903171203792</v>
      </c>
      <c r="E32" s="33">
        <f>FBiH!E20</f>
        <v>647218</v>
      </c>
      <c r="F32" s="20">
        <f t="shared" si="1"/>
        <v>0.24511747206504503</v>
      </c>
      <c r="G32" s="33">
        <f>FBiH!G20</f>
        <v>2743</v>
      </c>
      <c r="H32" s="49">
        <f t="shared" si="2"/>
        <v>21.204390847247989</v>
      </c>
      <c r="I32" s="33">
        <f>FBiH!I20</f>
        <v>20829586</v>
      </c>
      <c r="J32" s="20">
        <f t="shared" si="3"/>
        <v>24.307262507898848</v>
      </c>
      <c r="K32" s="33">
        <f>FBiH!K20</f>
        <v>3950</v>
      </c>
      <c r="L32" s="49">
        <f t="shared" si="4"/>
        <v>2.6543023216745625</v>
      </c>
      <c r="M32" s="34">
        <f t="shared" si="6"/>
        <v>21476804</v>
      </c>
      <c r="N32" s="20">
        <f t="shared" si="5"/>
        <v>6.1408465957544385</v>
      </c>
    </row>
    <row r="33" spans="1:14" x14ac:dyDescent="0.25">
      <c r="A33" s="27" t="s">
        <v>42</v>
      </c>
      <c r="B33" s="8" t="s">
        <v>20</v>
      </c>
      <c r="C33" s="33">
        <f>RS!C23</f>
        <v>2895</v>
      </c>
      <c r="D33" s="20">
        <f t="shared" si="0"/>
        <v>2.1305720530766346</v>
      </c>
      <c r="E33" s="33">
        <f>RS!E23</f>
        <v>6367151</v>
      </c>
      <c r="F33" s="20">
        <f t="shared" si="1"/>
        <v>2.411397639398817</v>
      </c>
      <c r="G33" s="33">
        <f>RS!G23</f>
        <v>250</v>
      </c>
      <c r="H33" s="49">
        <f t="shared" si="2"/>
        <v>1.9325912183055041</v>
      </c>
      <c r="I33" s="33">
        <f>RS!I23</f>
        <v>1585082</v>
      </c>
      <c r="J33" s="20">
        <f t="shared" si="3"/>
        <v>1.8497249187067533</v>
      </c>
      <c r="K33" s="33">
        <f>RS!K23</f>
        <v>3145</v>
      </c>
      <c r="L33" s="49">
        <f t="shared" si="4"/>
        <v>2.1133622282699998</v>
      </c>
      <c r="M33" s="34">
        <f t="shared" si="6"/>
        <v>7952233</v>
      </c>
      <c r="N33" s="20">
        <f t="shared" si="5"/>
        <v>2.2737760677378303</v>
      </c>
    </row>
    <row r="34" spans="1:14" ht="15.75" thickBot="1" x14ac:dyDescent="0.3">
      <c r="A34" s="38"/>
      <c r="B34" s="39" t="s">
        <v>47</v>
      </c>
      <c r="C34" s="44">
        <f t="shared" ref="C34:N34" si="7">SUM(C11:C33)</f>
        <v>135879</v>
      </c>
      <c r="D34" s="40">
        <f t="shared" si="7"/>
        <v>100.00000000000001</v>
      </c>
      <c r="E34" s="44">
        <f t="shared" si="7"/>
        <v>264044009</v>
      </c>
      <c r="F34" s="40">
        <f t="shared" si="7"/>
        <v>100</v>
      </c>
      <c r="G34" s="44">
        <f t="shared" si="7"/>
        <v>12936</v>
      </c>
      <c r="H34" s="40">
        <f t="shared" si="7"/>
        <v>100</v>
      </c>
      <c r="I34" s="44">
        <f>SUM(I11:I33)</f>
        <v>85692850</v>
      </c>
      <c r="J34" s="41">
        <f t="shared" si="7"/>
        <v>100</v>
      </c>
      <c r="K34" s="44">
        <f>SUM(K11:K33)</f>
        <v>148815</v>
      </c>
      <c r="L34" s="40">
        <f t="shared" si="7"/>
        <v>100.00000000000001</v>
      </c>
      <c r="M34" s="44">
        <f>SUM(M11:M33)</f>
        <v>349736859</v>
      </c>
      <c r="N34" s="41">
        <f t="shared" si="7"/>
        <v>99.999999999999986</v>
      </c>
    </row>
    <row r="36" spans="1:14" s="71" customFormat="1" ht="12" x14ac:dyDescent="0.25">
      <c r="A36" s="71" t="s">
        <v>58</v>
      </c>
      <c r="B36" s="70"/>
    </row>
    <row r="37" spans="1:14" x14ac:dyDescent="0.25">
      <c r="C37" s="12"/>
      <c r="D37" s="12"/>
      <c r="H37" s="13"/>
      <c r="I37" s="13"/>
    </row>
    <row r="38" spans="1:14" x14ac:dyDescent="0.25">
      <c r="C38" s="25"/>
    </row>
    <row r="39" spans="1:14" x14ac:dyDescent="0.25">
      <c r="B39" s="29"/>
      <c r="C39" s="9"/>
    </row>
    <row r="40" spans="1:14" x14ac:dyDescent="0.25">
      <c r="B40" s="29"/>
    </row>
    <row r="41" spans="1:14" x14ac:dyDescent="0.25">
      <c r="B41" s="29"/>
      <c r="C41" s="9"/>
      <c r="E41" s="26"/>
      <c r="F41" s="26"/>
    </row>
    <row r="42" spans="1:14" x14ac:dyDescent="0.25">
      <c r="B42" s="29"/>
      <c r="C42" s="9"/>
      <c r="D42" s="18"/>
      <c r="I42" s="9"/>
    </row>
    <row r="43" spans="1:14" x14ac:dyDescent="0.25">
      <c r="B43" s="29"/>
      <c r="C43" s="9"/>
      <c r="I43" s="9"/>
    </row>
    <row r="44" spans="1:14" x14ac:dyDescent="0.25">
      <c r="B44" s="29"/>
    </row>
    <row r="45" spans="1:14" x14ac:dyDescent="0.25">
      <c r="B45" s="29"/>
      <c r="C45" s="30"/>
      <c r="D45" s="30"/>
      <c r="E45" s="30"/>
      <c r="F45" s="30"/>
    </row>
    <row r="46" spans="1:14" x14ac:dyDescent="0.25">
      <c r="B46" s="29"/>
      <c r="C46" s="30"/>
      <c r="D46" s="30"/>
      <c r="E46" s="30"/>
      <c r="F46" s="30"/>
    </row>
    <row r="47" spans="1:14" x14ac:dyDescent="0.25">
      <c r="B47" s="29"/>
      <c r="C47" s="30"/>
      <c r="D47" s="31"/>
      <c r="E47" s="30"/>
      <c r="F47" s="30"/>
    </row>
    <row r="48" spans="1:14" x14ac:dyDescent="0.25">
      <c r="B48" s="29"/>
      <c r="C48" s="30"/>
      <c r="D48" s="30"/>
      <c r="E48" s="30"/>
      <c r="F48" s="30"/>
    </row>
    <row r="49" spans="2:6" x14ac:dyDescent="0.25">
      <c r="B49" s="29"/>
      <c r="C49" s="30"/>
      <c r="D49" s="30"/>
      <c r="E49" s="30"/>
      <c r="F49" s="30"/>
    </row>
    <row r="50" spans="2:6" x14ac:dyDescent="0.25">
      <c r="B50" s="29"/>
      <c r="C50" s="30"/>
      <c r="D50" s="30"/>
      <c r="E50" s="30"/>
      <c r="F50" s="30"/>
    </row>
    <row r="51" spans="2:6" x14ac:dyDescent="0.25">
      <c r="B51" s="29"/>
      <c r="C51" s="30"/>
      <c r="D51" s="30"/>
      <c r="E51" s="30"/>
      <c r="F51" s="30"/>
    </row>
    <row r="52" spans="2:6" x14ac:dyDescent="0.25">
      <c r="B52" s="29"/>
      <c r="C52" s="30"/>
      <c r="D52" s="30"/>
      <c r="E52" s="30"/>
      <c r="F52" s="30"/>
    </row>
    <row r="53" spans="2:6" x14ac:dyDescent="0.25">
      <c r="B53" s="29"/>
      <c r="C53" s="30"/>
      <c r="D53" s="30"/>
      <c r="E53" s="30"/>
      <c r="F53" s="30"/>
    </row>
    <row r="54" spans="2:6" x14ac:dyDescent="0.25">
      <c r="B54" s="29"/>
      <c r="C54" s="30"/>
      <c r="D54" s="30"/>
      <c r="E54" s="30"/>
      <c r="F54" s="30"/>
    </row>
    <row r="55" spans="2:6" x14ac:dyDescent="0.25">
      <c r="B55" s="29"/>
      <c r="C55" s="30"/>
      <c r="D55" s="30"/>
      <c r="E55" s="30"/>
      <c r="F55" s="30"/>
    </row>
    <row r="56" spans="2:6" x14ac:dyDescent="0.25">
      <c r="B56" s="29"/>
      <c r="C56" s="30"/>
      <c r="D56" s="30"/>
      <c r="E56" s="30"/>
      <c r="F56" s="30"/>
    </row>
    <row r="57" spans="2:6" x14ac:dyDescent="0.25">
      <c r="B57" s="29"/>
      <c r="C57" s="30"/>
      <c r="D57" s="30"/>
      <c r="E57" s="30"/>
      <c r="F57" s="30"/>
    </row>
    <row r="58" spans="2:6" x14ac:dyDescent="0.25">
      <c r="B58" s="29"/>
      <c r="C58" s="30"/>
      <c r="D58" s="30"/>
      <c r="E58" s="30"/>
      <c r="F58" s="30"/>
    </row>
    <row r="59" spans="2:6" x14ac:dyDescent="0.25">
      <c r="B59" s="29"/>
      <c r="C59" s="30"/>
      <c r="D59" s="30"/>
      <c r="E59" s="30"/>
      <c r="F59" s="30"/>
    </row>
    <row r="60" spans="2:6" x14ac:dyDescent="0.25">
      <c r="B60" s="29"/>
      <c r="C60" s="30"/>
      <c r="D60" s="30"/>
      <c r="E60" s="30"/>
      <c r="F60" s="30"/>
    </row>
    <row r="61" spans="2:6" x14ac:dyDescent="0.25">
      <c r="B61" s="29"/>
      <c r="C61" s="30"/>
      <c r="D61" s="30"/>
      <c r="E61" s="30"/>
      <c r="F61" s="30"/>
    </row>
    <row r="62" spans="2:6" x14ac:dyDescent="0.25">
      <c r="B62" s="29"/>
      <c r="C62" s="30"/>
      <c r="D62" s="30"/>
      <c r="E62" s="30"/>
      <c r="F62" s="30"/>
    </row>
    <row r="63" spans="2:6" x14ac:dyDescent="0.25">
      <c r="B63" s="29"/>
      <c r="C63" s="30"/>
      <c r="D63" s="30"/>
      <c r="E63" s="30"/>
      <c r="F63" s="30"/>
    </row>
    <row r="64" spans="2:6" x14ac:dyDescent="0.25">
      <c r="B64" s="29"/>
      <c r="C64" s="30"/>
      <c r="D64" s="30"/>
      <c r="E64" s="30"/>
      <c r="F64" s="30"/>
    </row>
    <row r="65" spans="2:6" x14ac:dyDescent="0.25">
      <c r="B65" s="29"/>
      <c r="C65" s="30"/>
      <c r="D65" s="30"/>
      <c r="E65" s="30"/>
      <c r="F65" s="30"/>
    </row>
    <row r="66" spans="2:6" x14ac:dyDescent="0.25">
      <c r="B66" s="29"/>
      <c r="C66" s="30"/>
      <c r="D66" s="30"/>
      <c r="E66" s="30"/>
      <c r="F66" s="30"/>
    </row>
    <row r="67" spans="2:6" x14ac:dyDescent="0.25">
      <c r="B67" s="29"/>
      <c r="C67" s="30"/>
      <c r="D67" s="30"/>
      <c r="E67" s="30"/>
      <c r="F67" s="30"/>
    </row>
    <row r="68" spans="2:6" x14ac:dyDescent="0.25">
      <c r="B68" s="29"/>
      <c r="C68" s="30"/>
      <c r="D68" s="30"/>
      <c r="E68" s="30"/>
      <c r="F68" s="30"/>
    </row>
    <row r="69" spans="2:6" x14ac:dyDescent="0.25">
      <c r="B69" s="29"/>
      <c r="C69" s="30"/>
      <c r="D69" s="30"/>
      <c r="E69" s="30"/>
      <c r="F69" s="30"/>
    </row>
    <row r="70" spans="2:6" x14ac:dyDescent="0.25">
      <c r="B70" s="29"/>
      <c r="C70" s="30"/>
      <c r="D70" s="30"/>
      <c r="E70" s="30"/>
      <c r="F70" s="30"/>
    </row>
    <row r="71" spans="2:6" x14ac:dyDescent="0.25">
      <c r="B71" s="29"/>
      <c r="C71" s="30"/>
      <c r="D71" s="30"/>
      <c r="E71" s="30"/>
      <c r="F71" s="30"/>
    </row>
    <row r="72" spans="2:6" x14ac:dyDescent="0.25">
      <c r="E72" s="28"/>
    </row>
  </sheetData>
  <mergeCells count="10">
    <mergeCell ref="B8:B10"/>
    <mergeCell ref="C9:D9"/>
    <mergeCell ref="K9:L9"/>
    <mergeCell ref="M9:N9"/>
    <mergeCell ref="C8:F8"/>
    <mergeCell ref="G8:J8"/>
    <mergeCell ref="K8:N8"/>
    <mergeCell ref="E9:F9"/>
    <mergeCell ref="G9:H9"/>
    <mergeCell ref="I9:J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5" orientation="landscape" r:id="rId1"/>
  <headerFooter>
    <oddHeader>&amp;L&amp;G&amp;CStatistika tržišta osiguranja&amp;RMjesečni izvještaj</oddHeader>
    <oddFooter>&amp;CU izvještaj su uključeni podaci zaključno sa 31.08.2026. godine.</oddFooter>
  </headerFooter>
  <ignoredErrors>
    <ignoredError sqref="E13:L13 F11 J11 E16:L17 E33:L33 F12 F14 F15 E19:L20 F18 E22:L27 F21 E29:L29 F28 F30 F31:F32 H11 H12 H14 H15 H18 H21 H28 H30 H31:H32 J12 J14 J15 J18 J21 J28 J30 J31:J32 L11 L12 L14 L15 L18 L21 L28 L30 L31:L32" formula="1"/>
  </ignoredError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F35E-DCD9-4510-81C5-101DFCC234C5}">
  <dimension ref="A6:N23"/>
  <sheetViews>
    <sheetView showGridLines="0" showRuler="0" view="pageLayout" topLeftCell="B7" zoomScaleNormal="70" workbookViewId="0">
      <selection activeCell="I21" sqref="I21"/>
    </sheetView>
  </sheetViews>
  <sheetFormatPr defaultRowHeight="15" x14ac:dyDescent="0.25"/>
  <cols>
    <col min="1" max="1" width="5" customWidth="1"/>
    <col min="2" max="2" width="20.28515625" customWidth="1"/>
    <col min="3" max="3" width="10.42578125" customWidth="1"/>
    <col min="4" max="5" width="11.85546875" customWidth="1"/>
    <col min="6" max="6" width="11.7109375" customWidth="1"/>
    <col min="7" max="7" width="9.85546875" customWidth="1"/>
    <col min="8" max="8" width="9" customWidth="1"/>
    <col min="9" max="9" width="13.42578125" customWidth="1"/>
    <col min="10" max="10" width="12.5703125" customWidth="1"/>
    <col min="11" max="12" width="9.85546875" customWidth="1"/>
    <col min="13" max="13" width="14.42578125" customWidth="1"/>
    <col min="14" max="14" width="12.42578125" customWidth="1"/>
  </cols>
  <sheetData>
    <row r="6" spans="1:14" ht="19.5" customHeight="1" x14ac:dyDescent="0.25">
      <c r="A6" s="85" t="s">
        <v>45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</row>
    <row r="7" spans="1:14" ht="18.75" customHeight="1" thickBot="1" x14ac:dyDescent="0.3">
      <c r="A7" s="14"/>
      <c r="B7" s="21"/>
      <c r="C7" s="14"/>
      <c r="D7" s="22"/>
      <c r="E7" s="14"/>
      <c r="F7" s="21"/>
      <c r="G7" s="14"/>
      <c r="H7" s="23"/>
      <c r="I7" s="21"/>
      <c r="J7" s="21"/>
      <c r="K7" s="14"/>
      <c r="L7" s="23"/>
      <c r="M7" s="21"/>
    </row>
    <row r="8" spans="1:14" x14ac:dyDescent="0.25">
      <c r="A8" s="4"/>
      <c r="B8" s="77" t="s">
        <v>7</v>
      </c>
      <c r="C8" s="82" t="s">
        <v>49</v>
      </c>
      <c r="D8" s="82"/>
      <c r="E8" s="83"/>
      <c r="F8" s="83"/>
      <c r="G8" s="82" t="s">
        <v>50</v>
      </c>
      <c r="H8" s="82"/>
      <c r="I8" s="82"/>
      <c r="J8" s="82"/>
      <c r="K8" s="82" t="s">
        <v>51</v>
      </c>
      <c r="L8" s="82"/>
      <c r="M8" s="82"/>
      <c r="N8" s="84"/>
    </row>
    <row r="9" spans="1:14" ht="21.75" customHeight="1" x14ac:dyDescent="0.25">
      <c r="A9" s="5"/>
      <c r="B9" s="78"/>
      <c r="C9" s="80" t="s">
        <v>43</v>
      </c>
      <c r="D9" s="80"/>
      <c r="E9" s="80" t="s">
        <v>19</v>
      </c>
      <c r="F9" s="80"/>
      <c r="G9" s="80" t="s">
        <v>43</v>
      </c>
      <c r="H9" s="80"/>
      <c r="I9" s="80" t="s">
        <v>19</v>
      </c>
      <c r="J9" s="80"/>
      <c r="K9" s="80" t="s">
        <v>43</v>
      </c>
      <c r="L9" s="80"/>
      <c r="M9" s="80" t="s">
        <v>19</v>
      </c>
      <c r="N9" s="81"/>
    </row>
    <row r="10" spans="1:14" ht="15.75" thickBot="1" x14ac:dyDescent="0.3">
      <c r="A10" s="6"/>
      <c r="B10" s="79"/>
      <c r="C10" s="72" t="s">
        <v>60</v>
      </c>
      <c r="D10" s="37" t="s">
        <v>44</v>
      </c>
      <c r="E10" s="74" t="s">
        <v>60</v>
      </c>
      <c r="F10" s="7" t="s">
        <v>44</v>
      </c>
      <c r="G10" s="74" t="s">
        <v>60</v>
      </c>
      <c r="H10" s="37" t="s">
        <v>44</v>
      </c>
      <c r="I10" s="74" t="s">
        <v>60</v>
      </c>
      <c r="J10" s="7" t="s">
        <v>44</v>
      </c>
      <c r="K10" s="74" t="s">
        <v>60</v>
      </c>
      <c r="L10" s="37" t="s">
        <v>44</v>
      </c>
      <c r="M10" s="74" t="s">
        <v>60</v>
      </c>
      <c r="N10" s="11" t="s">
        <v>44</v>
      </c>
    </row>
    <row r="11" spans="1:14" x14ac:dyDescent="0.25">
      <c r="A11" s="27" t="s">
        <v>21</v>
      </c>
      <c r="B11" s="8" t="s">
        <v>46</v>
      </c>
      <c r="C11" s="34">
        <v>18254</v>
      </c>
      <c r="D11" s="20">
        <f>C11/C$21*100</f>
        <v>16.206474066445299</v>
      </c>
      <c r="E11" s="35">
        <v>33574757</v>
      </c>
      <c r="F11" s="20">
        <f>E11/E$21*100</f>
        <v>17.516495166807935</v>
      </c>
      <c r="G11" s="35">
        <v>427</v>
      </c>
      <c r="H11" s="47">
        <f>G11/G$21*100</f>
        <v>3.8121596286045891</v>
      </c>
      <c r="I11" s="35">
        <v>4805396</v>
      </c>
      <c r="J11" s="20">
        <f>I11/I$21*100</f>
        <v>6.7144428254880708</v>
      </c>
      <c r="K11" s="35">
        <f t="shared" ref="K11:K20" si="0">C11+G11</f>
        <v>18681</v>
      </c>
      <c r="L11" s="47">
        <f>K11/K$21*100</f>
        <v>15.085395889691929</v>
      </c>
      <c r="M11" s="35">
        <f>E11+I11</f>
        <v>38380153</v>
      </c>
      <c r="N11" s="20">
        <f>M11/M$21*100</f>
        <v>14.579735407955818</v>
      </c>
    </row>
    <row r="12" spans="1:14" x14ac:dyDescent="0.25">
      <c r="A12" s="27" t="s">
        <v>22</v>
      </c>
      <c r="B12" s="51" t="s">
        <v>55</v>
      </c>
      <c r="C12" s="33">
        <v>32147</v>
      </c>
      <c r="D12" s="20">
        <f t="shared" ref="D12:D19" si="1">C12/C$21*100</f>
        <v>28.541115471349681</v>
      </c>
      <c r="E12" s="35">
        <v>48574668</v>
      </c>
      <c r="F12" s="20">
        <f t="shared" ref="F12:F19" si="2">E12/E$21*100</f>
        <v>25.342191970333545</v>
      </c>
      <c r="G12" s="35">
        <v>0</v>
      </c>
      <c r="H12" s="47">
        <f t="shared" ref="H12:H19" si="3">G12/G$21*100</f>
        <v>0</v>
      </c>
      <c r="I12" s="35">
        <v>0</v>
      </c>
      <c r="J12" s="20">
        <f t="shared" ref="J12:J19" si="4">I12/I$21*100</f>
        <v>0</v>
      </c>
      <c r="K12" s="35">
        <f t="shared" si="0"/>
        <v>32147</v>
      </c>
      <c r="L12" s="47">
        <f t="shared" ref="L12:L19" si="5">K12/K$21*100</f>
        <v>25.959542940202692</v>
      </c>
      <c r="M12" s="35">
        <f t="shared" ref="M12:M20" si="6">E12+I12</f>
        <v>48574668</v>
      </c>
      <c r="N12" s="20">
        <f t="shared" ref="N12:N19" si="7">M12/M$21*100</f>
        <v>18.452396658483838</v>
      </c>
    </row>
    <row r="13" spans="1:14" x14ac:dyDescent="0.25">
      <c r="A13" s="27" t="s">
        <v>23</v>
      </c>
      <c r="B13" s="8" t="s">
        <v>0</v>
      </c>
      <c r="C13" s="33">
        <v>3448</v>
      </c>
      <c r="D13" s="20">
        <f t="shared" si="1"/>
        <v>3.0612426088037359</v>
      </c>
      <c r="E13" s="35">
        <v>11479338</v>
      </c>
      <c r="F13" s="20">
        <f t="shared" si="2"/>
        <v>5.9889567806895716</v>
      </c>
      <c r="G13" s="35">
        <v>0</v>
      </c>
      <c r="H13" s="47">
        <f t="shared" si="3"/>
        <v>0</v>
      </c>
      <c r="I13" s="36">
        <v>0</v>
      </c>
      <c r="J13" s="20">
        <f t="shared" si="4"/>
        <v>0</v>
      </c>
      <c r="K13" s="35">
        <f t="shared" si="0"/>
        <v>3448</v>
      </c>
      <c r="L13" s="47">
        <f t="shared" si="5"/>
        <v>2.7843501433358906</v>
      </c>
      <c r="M13" s="35">
        <f t="shared" si="6"/>
        <v>11479338</v>
      </c>
      <c r="N13" s="20">
        <f t="shared" si="7"/>
        <v>4.3607358912428706</v>
      </c>
    </row>
    <row r="14" spans="1:14" x14ac:dyDescent="0.25">
      <c r="A14" s="27" t="s">
        <v>24</v>
      </c>
      <c r="B14" s="8" t="s">
        <v>1</v>
      </c>
      <c r="C14" s="33">
        <v>6339</v>
      </c>
      <c r="D14" s="20">
        <f t="shared" si="1"/>
        <v>5.6279631372409753</v>
      </c>
      <c r="E14" s="35">
        <v>14758487</v>
      </c>
      <c r="F14" s="20">
        <f t="shared" si="2"/>
        <v>7.6997419878540807</v>
      </c>
      <c r="G14" s="35">
        <v>276</v>
      </c>
      <c r="H14" s="47">
        <f t="shared" si="3"/>
        <v>2.4640657084188913</v>
      </c>
      <c r="I14" s="36">
        <v>2413645</v>
      </c>
      <c r="J14" s="20">
        <f t="shared" si="4"/>
        <v>3.3725173437371558</v>
      </c>
      <c r="K14" s="35">
        <f t="shared" si="0"/>
        <v>6615</v>
      </c>
      <c r="L14" s="47">
        <f t="shared" si="5"/>
        <v>5.3417854403036298</v>
      </c>
      <c r="M14" s="35">
        <f t="shared" si="6"/>
        <v>17172132</v>
      </c>
      <c r="N14" s="20">
        <f t="shared" si="7"/>
        <v>6.5232971048992745</v>
      </c>
    </row>
    <row r="15" spans="1:14" x14ac:dyDescent="0.25">
      <c r="A15" s="27" t="s">
        <v>25</v>
      </c>
      <c r="B15" s="8" t="s">
        <v>2</v>
      </c>
      <c r="C15" s="33">
        <v>12400</v>
      </c>
      <c r="D15" s="20">
        <f t="shared" si="1"/>
        <v>11.009109149990234</v>
      </c>
      <c r="E15" s="35">
        <v>28727245</v>
      </c>
      <c r="F15" s="20">
        <f t="shared" si="2"/>
        <v>14.987469550359139</v>
      </c>
      <c r="G15" s="35">
        <v>0</v>
      </c>
      <c r="H15" s="47">
        <f t="shared" si="3"/>
        <v>0</v>
      </c>
      <c r="I15" s="35">
        <v>0</v>
      </c>
      <c r="J15" s="20">
        <f t="shared" si="4"/>
        <v>0</v>
      </c>
      <c r="K15" s="35">
        <f t="shared" si="0"/>
        <v>12400</v>
      </c>
      <c r="L15" s="47">
        <f t="shared" si="5"/>
        <v>10.013324181370372</v>
      </c>
      <c r="M15" s="35">
        <f t="shared" si="6"/>
        <v>28727245</v>
      </c>
      <c r="N15" s="20">
        <f t="shared" si="7"/>
        <v>10.912818171921352</v>
      </c>
    </row>
    <row r="16" spans="1:14" x14ac:dyDescent="0.25">
      <c r="A16" s="27" t="s">
        <v>26</v>
      </c>
      <c r="B16" s="8" t="s">
        <v>3</v>
      </c>
      <c r="C16" s="34">
        <v>3580</v>
      </c>
      <c r="D16" s="20">
        <f t="shared" si="1"/>
        <v>3.1784363513681484</v>
      </c>
      <c r="E16" s="35">
        <v>7617898</v>
      </c>
      <c r="F16" s="20">
        <f t="shared" si="2"/>
        <v>3.9743809165390482</v>
      </c>
      <c r="G16" s="35">
        <v>1712</v>
      </c>
      <c r="H16" s="47">
        <f t="shared" si="3"/>
        <v>15.284349611641817</v>
      </c>
      <c r="I16" s="60">
        <v>14882649</v>
      </c>
      <c r="J16" s="20">
        <f t="shared" si="4"/>
        <v>20.795101132624076</v>
      </c>
      <c r="K16" s="60">
        <f t="shared" si="0"/>
        <v>5292</v>
      </c>
      <c r="L16" s="47">
        <f t="shared" si="5"/>
        <v>4.2734283522429033</v>
      </c>
      <c r="M16" s="60">
        <f t="shared" si="6"/>
        <v>22500547</v>
      </c>
      <c r="N16" s="20">
        <f t="shared" si="7"/>
        <v>8.5474391359063659</v>
      </c>
    </row>
    <row r="17" spans="1:14" x14ac:dyDescent="0.25">
      <c r="A17" s="27" t="s">
        <v>27</v>
      </c>
      <c r="B17" s="8" t="s">
        <v>4</v>
      </c>
      <c r="C17" s="33">
        <v>8578</v>
      </c>
      <c r="D17" s="20">
        <f t="shared" si="1"/>
        <v>7.6158176039206635</v>
      </c>
      <c r="E17" s="35">
        <v>21724973</v>
      </c>
      <c r="F17" s="20">
        <f t="shared" si="2"/>
        <v>11.334270700858173</v>
      </c>
      <c r="G17" s="35">
        <v>400</v>
      </c>
      <c r="H17" s="47">
        <f t="shared" si="3"/>
        <v>3.5711097223462192</v>
      </c>
      <c r="I17" s="60">
        <v>1892277</v>
      </c>
      <c r="J17" s="20">
        <f t="shared" si="4"/>
        <v>2.6440247019155318</v>
      </c>
      <c r="K17" s="60">
        <f t="shared" si="0"/>
        <v>8978</v>
      </c>
      <c r="L17" s="47">
        <f t="shared" si="5"/>
        <v>7.2499697177696127</v>
      </c>
      <c r="M17" s="60">
        <f t="shared" si="6"/>
        <v>23617250</v>
      </c>
      <c r="N17" s="20">
        <f t="shared" si="7"/>
        <v>8.9716488640247096</v>
      </c>
    </row>
    <row r="18" spans="1:14" x14ac:dyDescent="0.25">
      <c r="A18" s="27" t="s">
        <v>28</v>
      </c>
      <c r="B18" s="8" t="s">
        <v>5</v>
      </c>
      <c r="C18" s="33">
        <v>9827</v>
      </c>
      <c r="D18" s="20">
        <f t="shared" si="1"/>
        <v>8.7247190013672604</v>
      </c>
      <c r="E18" s="35">
        <v>15058268</v>
      </c>
      <c r="F18" s="20">
        <f t="shared" si="2"/>
        <v>7.8561425967282075</v>
      </c>
      <c r="G18" s="35">
        <v>2952</v>
      </c>
      <c r="H18" s="47">
        <f t="shared" si="3"/>
        <v>26.354789750915096</v>
      </c>
      <c r="I18" s="60">
        <v>9552645</v>
      </c>
      <c r="J18" s="20">
        <f t="shared" si="4"/>
        <v>13.347638505689124</v>
      </c>
      <c r="K18" s="60">
        <f t="shared" si="0"/>
        <v>12779</v>
      </c>
      <c r="L18" s="47">
        <f t="shared" si="5"/>
        <v>10.319376589817095</v>
      </c>
      <c r="M18" s="60">
        <f t="shared" si="6"/>
        <v>24610913</v>
      </c>
      <c r="N18" s="20">
        <f t="shared" si="7"/>
        <v>9.3491185323888679</v>
      </c>
    </row>
    <row r="19" spans="1:14" x14ac:dyDescent="0.25">
      <c r="A19" s="27" t="s">
        <v>29</v>
      </c>
      <c r="B19" s="8" t="s">
        <v>6</v>
      </c>
      <c r="C19" s="33">
        <v>16854</v>
      </c>
      <c r="D19" s="20">
        <f t="shared" si="1"/>
        <v>14.963510130156079</v>
      </c>
      <c r="E19" s="35">
        <v>9512233</v>
      </c>
      <c r="F19" s="20">
        <f t="shared" si="2"/>
        <v>4.9626862041042008</v>
      </c>
      <c r="G19" s="35">
        <v>2691</v>
      </c>
      <c r="H19" s="47">
        <f t="shared" si="3"/>
        <v>24.024640657084191</v>
      </c>
      <c r="I19" s="60">
        <v>17191855</v>
      </c>
      <c r="J19" s="20">
        <f t="shared" si="4"/>
        <v>24.021688839292583</v>
      </c>
      <c r="K19" s="60">
        <f t="shared" si="0"/>
        <v>19545</v>
      </c>
      <c r="L19" s="47">
        <f t="shared" si="5"/>
        <v>15.783098477813221</v>
      </c>
      <c r="M19" s="60">
        <f t="shared" si="6"/>
        <v>26704088</v>
      </c>
      <c r="N19" s="20">
        <f t="shared" si="7"/>
        <v>10.144267464248204</v>
      </c>
    </row>
    <row r="20" spans="1:14" x14ac:dyDescent="0.25">
      <c r="A20" s="27" t="s">
        <v>30</v>
      </c>
      <c r="B20" s="8" t="s">
        <v>52</v>
      </c>
      <c r="C20" s="33">
        <v>1207</v>
      </c>
      <c r="D20" s="20">
        <f>C20/C$21*100</f>
        <v>1.0716124793579203</v>
      </c>
      <c r="E20" s="19">
        <v>647218</v>
      </c>
      <c r="F20" s="20">
        <f>E20/E$21*100</f>
        <v>0.33766412572609528</v>
      </c>
      <c r="G20" s="35">
        <v>2743</v>
      </c>
      <c r="H20" s="47">
        <f>G20/G$21*100</f>
        <v>24.4888849209892</v>
      </c>
      <c r="I20" s="60">
        <v>20829586</v>
      </c>
      <c r="J20" s="61">
        <f>I20/I$21*100</f>
        <v>29.104586651253456</v>
      </c>
      <c r="K20" s="60">
        <f t="shared" si="0"/>
        <v>3950</v>
      </c>
      <c r="L20" s="62">
        <f>K20/K$21*100</f>
        <v>3.1897282674526588</v>
      </c>
      <c r="M20" s="60">
        <f t="shared" si="6"/>
        <v>21476804</v>
      </c>
      <c r="N20" s="61">
        <f>M20/M$21*100</f>
        <v>8.1585427689287009</v>
      </c>
    </row>
    <row r="21" spans="1:14" ht="15.75" thickBot="1" x14ac:dyDescent="0.3">
      <c r="A21" s="38"/>
      <c r="B21" s="39" t="s">
        <v>47</v>
      </c>
      <c r="C21" s="44">
        <f>SUM(C11:C20)</f>
        <v>112634</v>
      </c>
      <c r="D21" s="40">
        <f t="shared" ref="D21:N21" si="8">SUM(D11:D20)</f>
        <v>100</v>
      </c>
      <c r="E21" s="44">
        <f t="shared" si="8"/>
        <v>191675085</v>
      </c>
      <c r="F21" s="40">
        <f t="shared" si="8"/>
        <v>99.999999999999986</v>
      </c>
      <c r="G21" s="44">
        <f>SUM(G11:G20)</f>
        <v>11201</v>
      </c>
      <c r="H21" s="40">
        <f t="shared" si="8"/>
        <v>100</v>
      </c>
      <c r="I21" s="44">
        <f>SUM(I11:I20)</f>
        <v>71568053</v>
      </c>
      <c r="J21" s="41">
        <f t="shared" si="8"/>
        <v>100</v>
      </c>
      <c r="K21" s="44">
        <f t="shared" si="8"/>
        <v>123835</v>
      </c>
      <c r="L21" s="40">
        <f t="shared" si="8"/>
        <v>100.00000000000001</v>
      </c>
      <c r="M21" s="44">
        <f>SUM(M11:M20)</f>
        <v>263243138</v>
      </c>
      <c r="N21" s="41">
        <f t="shared" si="8"/>
        <v>100</v>
      </c>
    </row>
    <row r="22" spans="1:14" x14ac:dyDescent="0.25">
      <c r="F22" s="15"/>
      <c r="J22" s="15"/>
    </row>
    <row r="23" spans="1:14" x14ac:dyDescent="0.25">
      <c r="A23" s="73" t="s">
        <v>56</v>
      </c>
    </row>
  </sheetData>
  <mergeCells count="11">
    <mergeCell ref="M9:N9"/>
    <mergeCell ref="A6:N6"/>
    <mergeCell ref="B8:B10"/>
    <mergeCell ref="C8:F8"/>
    <mergeCell ref="G8:J8"/>
    <mergeCell ref="K8:N8"/>
    <mergeCell ref="C9:D9"/>
    <mergeCell ref="E9:F9"/>
    <mergeCell ref="G9:H9"/>
    <mergeCell ref="I9:J9"/>
    <mergeCell ref="K9:L9"/>
  </mergeCells>
  <dataValidations count="1">
    <dataValidation type="decimal" allowBlank="1" showInputMessage="1" showErrorMessage="1" errorTitle="Microsoft Excel" error="Neočekivana vrsta podatka!_x000a_Mollimo unesite broj." sqref="E12:E14" xr:uid="{5294771E-7247-48D9-B534-1B15A476B5FD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5" orientation="landscape" r:id="rId1"/>
  <headerFooter>
    <oddHeader>&amp;L&amp;G&amp;CStatistika tržišta osiguranja&amp;RMjesečni izvještaj</oddHeader>
    <oddFooter>&amp;CU izvještaj su uključeni podaci zaključno sa 31.08.2026. godine.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N43"/>
  <sheetViews>
    <sheetView showGridLines="0" tabSelected="1" showRuler="0" view="pageLayout" topLeftCell="B7" zoomScaleNormal="70" workbookViewId="0">
      <selection activeCell="C24" sqref="C24"/>
    </sheetView>
  </sheetViews>
  <sheetFormatPr defaultRowHeight="15" x14ac:dyDescent="0.25"/>
  <cols>
    <col min="1" max="1" width="4.140625" customWidth="1"/>
    <col min="2" max="2" width="24" customWidth="1"/>
    <col min="3" max="3" width="13.5703125" customWidth="1"/>
    <col min="4" max="4" width="10.85546875" customWidth="1"/>
    <col min="5" max="5" width="15.140625" customWidth="1"/>
    <col min="6" max="6" width="10.85546875" customWidth="1"/>
    <col min="7" max="7" width="13.5703125" customWidth="1"/>
    <col min="8" max="8" width="10.85546875" customWidth="1"/>
    <col min="9" max="9" width="12.85546875" customWidth="1"/>
    <col min="10" max="10" width="10.85546875" customWidth="1"/>
    <col min="11" max="11" width="13.5703125" customWidth="1"/>
    <col min="12" max="12" width="10.85546875" customWidth="1"/>
    <col min="13" max="13" width="12.85546875" customWidth="1"/>
    <col min="14" max="14" width="10.85546875" customWidth="1"/>
    <col min="15" max="15" width="14.5703125" customWidth="1"/>
  </cols>
  <sheetData>
    <row r="5" spans="1:14" x14ac:dyDescent="0.25">
      <c r="C5" s="42" t="s">
        <v>54</v>
      </c>
    </row>
    <row r="7" spans="1:14" ht="15.75" thickBot="1" x14ac:dyDescent="0.3">
      <c r="C7" s="3"/>
      <c r="D7" s="3"/>
      <c r="E7" s="3"/>
      <c r="F7" s="3"/>
    </row>
    <row r="8" spans="1:14" ht="19.5" customHeight="1" x14ac:dyDescent="0.25">
      <c r="A8" s="65"/>
      <c r="B8" s="77" t="s">
        <v>7</v>
      </c>
      <c r="C8" s="82" t="s">
        <v>49</v>
      </c>
      <c r="D8" s="82"/>
      <c r="E8" s="83"/>
      <c r="F8" s="83"/>
      <c r="G8" s="82" t="s">
        <v>50</v>
      </c>
      <c r="H8" s="82"/>
      <c r="I8" s="82"/>
      <c r="J8" s="82"/>
      <c r="K8" s="82" t="s">
        <v>51</v>
      </c>
      <c r="L8" s="82"/>
      <c r="M8" s="82"/>
      <c r="N8" s="84"/>
    </row>
    <row r="9" spans="1:14" ht="19.5" customHeight="1" x14ac:dyDescent="0.25">
      <c r="A9" s="66"/>
      <c r="B9" s="78"/>
      <c r="C9" s="80" t="s">
        <v>43</v>
      </c>
      <c r="D9" s="80"/>
      <c r="E9" s="80" t="s">
        <v>19</v>
      </c>
      <c r="F9" s="80"/>
      <c r="G9" s="80" t="s">
        <v>43</v>
      </c>
      <c r="H9" s="80"/>
      <c r="I9" s="80" t="s">
        <v>19</v>
      </c>
      <c r="J9" s="80"/>
      <c r="K9" s="80" t="s">
        <v>43</v>
      </c>
      <c r="L9" s="80"/>
      <c r="M9" s="80" t="s">
        <v>19</v>
      </c>
      <c r="N9" s="81"/>
    </row>
    <row r="10" spans="1:14" ht="18.75" customHeight="1" thickBot="1" x14ac:dyDescent="0.3">
      <c r="A10" s="67"/>
      <c r="B10" s="79"/>
      <c r="C10" s="46" t="s">
        <v>60</v>
      </c>
      <c r="D10" s="37" t="s">
        <v>44</v>
      </c>
      <c r="E10" s="75" t="s">
        <v>60</v>
      </c>
      <c r="F10" s="7" t="s">
        <v>44</v>
      </c>
      <c r="G10" s="75" t="s">
        <v>60</v>
      </c>
      <c r="H10" s="37" t="s">
        <v>44</v>
      </c>
      <c r="I10" s="75" t="s">
        <v>60</v>
      </c>
      <c r="J10" s="7" t="s">
        <v>44</v>
      </c>
      <c r="K10" s="75" t="s">
        <v>60</v>
      </c>
      <c r="L10" s="37" t="s">
        <v>44</v>
      </c>
      <c r="M10" s="75" t="s">
        <v>60</v>
      </c>
      <c r="N10" s="11" t="s">
        <v>44</v>
      </c>
    </row>
    <row r="11" spans="1:14" x14ac:dyDescent="0.25">
      <c r="A11" s="68" t="s">
        <v>21</v>
      </c>
      <c r="B11" s="10" t="s">
        <v>9</v>
      </c>
      <c r="C11" s="34">
        <v>1356</v>
      </c>
      <c r="D11" s="20">
        <f t="shared" ref="D11:D23" si="0">C11/C$24*100</f>
        <v>5.8335125833512578</v>
      </c>
      <c r="E11" s="35">
        <v>4810359</v>
      </c>
      <c r="F11" s="20">
        <f t="shared" ref="F11:F23" si="1">E11/E$24*100</f>
        <v>6.6469953318637156</v>
      </c>
      <c r="G11" s="35">
        <v>0</v>
      </c>
      <c r="H11" s="47">
        <f t="shared" ref="H11:H23" si="2">G11/G$24*100</f>
        <v>0</v>
      </c>
      <c r="I11" s="45">
        <v>0</v>
      </c>
      <c r="J11" s="20">
        <f t="shared" ref="J11:J23" si="3">I11/I$24*100</f>
        <v>0</v>
      </c>
      <c r="K11" s="35">
        <f>C11+G11</f>
        <v>1356</v>
      </c>
      <c r="L11" s="47">
        <f t="shared" ref="L11:L23" si="4">K11/K$24*100</f>
        <v>5.4283426741393113</v>
      </c>
      <c r="M11" s="35">
        <f t="shared" ref="M11:M22" si="5">E11+I11</f>
        <v>4810359</v>
      </c>
      <c r="N11" s="63">
        <f t="shared" ref="N11:N23" si="6">M11/M$24*100</f>
        <v>5.5615123141538527</v>
      </c>
    </row>
    <row r="12" spans="1:14" x14ac:dyDescent="0.25">
      <c r="A12" s="68" t="s">
        <v>22</v>
      </c>
      <c r="B12" s="10" t="s">
        <v>10</v>
      </c>
      <c r="C12" s="33">
        <v>2163</v>
      </c>
      <c r="D12" s="20">
        <f t="shared" si="0"/>
        <v>9.3052269305226929</v>
      </c>
      <c r="E12" s="35">
        <v>7504682</v>
      </c>
      <c r="F12" s="20">
        <f t="shared" si="1"/>
        <v>10.370033966513031</v>
      </c>
      <c r="G12" s="35">
        <v>0</v>
      </c>
      <c r="H12" s="47">
        <f t="shared" si="2"/>
        <v>0</v>
      </c>
      <c r="I12" s="45">
        <v>0</v>
      </c>
      <c r="J12" s="20">
        <f t="shared" si="3"/>
        <v>0</v>
      </c>
      <c r="K12" s="35">
        <f t="shared" ref="K12:K23" si="7">C12+G12</f>
        <v>2163</v>
      </c>
      <c r="L12" s="47">
        <f t="shared" si="4"/>
        <v>8.658927141713372</v>
      </c>
      <c r="M12" s="35">
        <f t="shared" si="5"/>
        <v>7504682</v>
      </c>
      <c r="N12" s="63">
        <f t="shared" si="6"/>
        <v>8.6765626758436873</v>
      </c>
    </row>
    <row r="13" spans="1:14" x14ac:dyDescent="0.25">
      <c r="A13" s="68" t="s">
        <v>23</v>
      </c>
      <c r="B13" s="10" t="s">
        <v>11</v>
      </c>
      <c r="C13" s="33">
        <v>3260</v>
      </c>
      <c r="D13" s="20">
        <f t="shared" si="0"/>
        <v>14.024521402452139</v>
      </c>
      <c r="E13" s="35">
        <v>11291658</v>
      </c>
      <c r="F13" s="20">
        <f t="shared" si="1"/>
        <v>15.602909889885886</v>
      </c>
      <c r="G13" s="35">
        <v>0</v>
      </c>
      <c r="H13" s="47">
        <f t="shared" si="2"/>
        <v>0</v>
      </c>
      <c r="I13" s="45">
        <v>0</v>
      </c>
      <c r="J13" s="20">
        <f t="shared" si="3"/>
        <v>0</v>
      </c>
      <c r="K13" s="35">
        <f t="shared" si="7"/>
        <v>3260</v>
      </c>
      <c r="L13" s="47">
        <f t="shared" si="4"/>
        <v>13.050440352281825</v>
      </c>
      <c r="M13" s="35">
        <f t="shared" si="5"/>
        <v>11291658</v>
      </c>
      <c r="N13" s="63">
        <f t="shared" si="6"/>
        <v>13.05488738246228</v>
      </c>
    </row>
    <row r="14" spans="1:14" x14ac:dyDescent="0.25">
      <c r="A14" s="68" t="s">
        <v>24</v>
      </c>
      <c r="B14" s="10" t="s">
        <v>18</v>
      </c>
      <c r="C14" s="33">
        <v>1322</v>
      </c>
      <c r="D14" s="20">
        <f t="shared" si="0"/>
        <v>5.6872445687244566</v>
      </c>
      <c r="E14" s="35">
        <v>4032962</v>
      </c>
      <c r="F14" s="20">
        <f t="shared" si="1"/>
        <v>5.5727814883637077</v>
      </c>
      <c r="G14" s="35">
        <v>0</v>
      </c>
      <c r="H14" s="47">
        <f t="shared" si="2"/>
        <v>0</v>
      </c>
      <c r="I14" s="45">
        <v>0</v>
      </c>
      <c r="J14" s="20">
        <f t="shared" si="3"/>
        <v>0</v>
      </c>
      <c r="K14" s="35">
        <f t="shared" si="7"/>
        <v>1322</v>
      </c>
      <c r="L14" s="47">
        <f t="shared" si="4"/>
        <v>5.2922337870296241</v>
      </c>
      <c r="M14" s="35">
        <f t="shared" si="5"/>
        <v>4032962</v>
      </c>
      <c r="N14" s="63">
        <f t="shared" si="6"/>
        <v>4.6627222262443508</v>
      </c>
    </row>
    <row r="15" spans="1:14" x14ac:dyDescent="0.25">
      <c r="A15" s="68" t="s">
        <v>25</v>
      </c>
      <c r="B15" s="10" t="s">
        <v>13</v>
      </c>
      <c r="C15" s="33">
        <v>1197</v>
      </c>
      <c r="D15" s="20">
        <f t="shared" si="0"/>
        <v>5.1494945149494518</v>
      </c>
      <c r="E15" s="35">
        <v>3559104</v>
      </c>
      <c r="F15" s="20">
        <f t="shared" si="1"/>
        <v>4.9180004389729488</v>
      </c>
      <c r="G15" s="35">
        <v>1485</v>
      </c>
      <c r="H15" s="47">
        <f t="shared" si="2"/>
        <v>85.590778097982707</v>
      </c>
      <c r="I15" s="45">
        <v>12539715</v>
      </c>
      <c r="J15" s="20">
        <f t="shared" si="3"/>
        <v>88.778019252241293</v>
      </c>
      <c r="K15" s="35">
        <f t="shared" si="7"/>
        <v>2682</v>
      </c>
      <c r="L15" s="47">
        <f t="shared" si="4"/>
        <v>10.736589271417134</v>
      </c>
      <c r="M15" s="35">
        <f>(E15+I15)</f>
        <v>16098819</v>
      </c>
      <c r="N15" s="63">
        <f t="shared" si="6"/>
        <v>18.612702318441098</v>
      </c>
    </row>
    <row r="16" spans="1:14" x14ac:dyDescent="0.25">
      <c r="A16" s="68" t="s">
        <v>26</v>
      </c>
      <c r="B16" s="10" t="s">
        <v>14</v>
      </c>
      <c r="C16" s="33">
        <v>1002</v>
      </c>
      <c r="D16" s="20">
        <f t="shared" si="0"/>
        <v>4.310604431060443</v>
      </c>
      <c r="E16" s="35">
        <v>3681463</v>
      </c>
      <c r="F16" s="20">
        <f t="shared" si="1"/>
        <v>5.0870771548296068</v>
      </c>
      <c r="G16" s="35">
        <v>0</v>
      </c>
      <c r="H16" s="47">
        <f t="shared" si="2"/>
        <v>0</v>
      </c>
      <c r="I16" s="45">
        <v>0</v>
      </c>
      <c r="J16" s="20">
        <f t="shared" si="3"/>
        <v>0</v>
      </c>
      <c r="K16" s="35">
        <f t="shared" si="7"/>
        <v>1002</v>
      </c>
      <c r="L16" s="47">
        <f t="shared" si="4"/>
        <v>4.0112089671737392</v>
      </c>
      <c r="M16" s="35">
        <f t="shared" si="5"/>
        <v>3681463</v>
      </c>
      <c r="N16" s="63">
        <f t="shared" si="6"/>
        <v>4.2563355060613528</v>
      </c>
    </row>
    <row r="17" spans="1:14" x14ac:dyDescent="0.25">
      <c r="A17" s="68" t="s">
        <v>27</v>
      </c>
      <c r="B17" s="10" t="s">
        <v>15</v>
      </c>
      <c r="C17" s="34">
        <v>2644</v>
      </c>
      <c r="D17" s="20">
        <f t="shared" si="0"/>
        <v>11.374489137448913</v>
      </c>
      <c r="E17" s="35">
        <v>8065508</v>
      </c>
      <c r="F17" s="20">
        <f t="shared" si="1"/>
        <v>11.144988144358759</v>
      </c>
      <c r="G17" s="35">
        <v>0</v>
      </c>
      <c r="H17" s="47">
        <f t="shared" si="2"/>
        <v>0</v>
      </c>
      <c r="I17" s="45">
        <v>0</v>
      </c>
      <c r="J17" s="20">
        <f t="shared" si="3"/>
        <v>0</v>
      </c>
      <c r="K17" s="35">
        <f t="shared" si="7"/>
        <v>2644</v>
      </c>
      <c r="L17" s="47">
        <f t="shared" si="4"/>
        <v>10.584467574059248</v>
      </c>
      <c r="M17" s="35">
        <f t="shared" si="5"/>
        <v>8065508</v>
      </c>
      <c r="N17" s="63">
        <f t="shared" si="6"/>
        <v>9.3249634927260967</v>
      </c>
    </row>
    <row r="18" spans="1:14" x14ac:dyDescent="0.25">
      <c r="A18" s="68" t="s">
        <v>28</v>
      </c>
      <c r="B18" s="10" t="s">
        <v>16</v>
      </c>
      <c r="C18" s="33">
        <v>980</v>
      </c>
      <c r="D18" s="20">
        <f t="shared" si="0"/>
        <v>4.2159604215960416</v>
      </c>
      <c r="E18" s="35">
        <v>4074075</v>
      </c>
      <c r="F18" s="20">
        <f t="shared" si="1"/>
        <v>5.629591784451569</v>
      </c>
      <c r="G18" s="35">
        <v>0</v>
      </c>
      <c r="H18" s="47">
        <f t="shared" si="2"/>
        <v>0</v>
      </c>
      <c r="I18" s="45">
        <v>0</v>
      </c>
      <c r="J18" s="20">
        <f t="shared" si="3"/>
        <v>0</v>
      </c>
      <c r="K18" s="35">
        <f t="shared" si="7"/>
        <v>980</v>
      </c>
      <c r="L18" s="47">
        <f t="shared" si="4"/>
        <v>3.9231385108086472</v>
      </c>
      <c r="M18" s="35">
        <f t="shared" si="5"/>
        <v>4074075</v>
      </c>
      <c r="N18" s="63">
        <f t="shared" si="6"/>
        <v>4.7102551558597519</v>
      </c>
    </row>
    <row r="19" spans="1:14" x14ac:dyDescent="0.25">
      <c r="A19" s="68" t="s">
        <v>29</v>
      </c>
      <c r="B19" s="10" t="s">
        <v>8</v>
      </c>
      <c r="C19" s="33">
        <v>2263</v>
      </c>
      <c r="D19" s="20">
        <f t="shared" si="0"/>
        <v>9.7354269735426975</v>
      </c>
      <c r="E19" s="35">
        <v>7007160</v>
      </c>
      <c r="F19" s="20">
        <f t="shared" si="1"/>
        <v>9.6825537989206527</v>
      </c>
      <c r="G19" s="35">
        <v>0</v>
      </c>
      <c r="H19" s="47">
        <f t="shared" si="2"/>
        <v>0</v>
      </c>
      <c r="I19" s="45">
        <v>0</v>
      </c>
      <c r="J19" s="20">
        <f t="shared" si="3"/>
        <v>0</v>
      </c>
      <c r="K19" s="35">
        <f t="shared" si="7"/>
        <v>2263</v>
      </c>
      <c r="L19" s="47">
        <f t="shared" si="4"/>
        <v>9.0592473979183357</v>
      </c>
      <c r="M19" s="35">
        <f t="shared" si="5"/>
        <v>7007160</v>
      </c>
      <c r="N19" s="63">
        <f t="shared" si="6"/>
        <v>8.1013509859131734</v>
      </c>
    </row>
    <row r="20" spans="1:14" x14ac:dyDescent="0.25">
      <c r="A20" s="68" t="s">
        <v>30</v>
      </c>
      <c r="B20" s="10" t="s">
        <v>12</v>
      </c>
      <c r="C20" s="33">
        <v>1049</v>
      </c>
      <c r="D20" s="20">
        <f t="shared" si="0"/>
        <v>4.5127984512798456</v>
      </c>
      <c r="E20" s="52">
        <v>3466899</v>
      </c>
      <c r="F20" s="53">
        <f t="shared" si="1"/>
        <v>4.7905907789923745</v>
      </c>
      <c r="G20" s="52">
        <v>0</v>
      </c>
      <c r="H20" s="54">
        <f t="shared" si="2"/>
        <v>0</v>
      </c>
      <c r="I20" s="55">
        <v>0</v>
      </c>
      <c r="J20" s="53">
        <f t="shared" si="3"/>
        <v>0</v>
      </c>
      <c r="K20" s="52">
        <f t="shared" si="7"/>
        <v>1049</v>
      </c>
      <c r="L20" s="54">
        <f t="shared" si="4"/>
        <v>4.1993594875900726</v>
      </c>
      <c r="M20" s="52">
        <f t="shared" si="5"/>
        <v>3466899</v>
      </c>
      <c r="N20" s="63">
        <f t="shared" si="6"/>
        <v>4.0082666346581783</v>
      </c>
    </row>
    <row r="21" spans="1:14" x14ac:dyDescent="0.25">
      <c r="A21" s="68" t="s">
        <v>31</v>
      </c>
      <c r="B21" s="10" t="s">
        <v>48</v>
      </c>
      <c r="C21" s="33">
        <v>2878</v>
      </c>
      <c r="D21" s="20">
        <f t="shared" si="0"/>
        <v>12.381157238115724</v>
      </c>
      <c r="E21" s="56">
        <v>7653344</v>
      </c>
      <c r="F21" s="53">
        <f t="shared" si="1"/>
        <v>10.575456393409967</v>
      </c>
      <c r="G21" s="52">
        <v>0</v>
      </c>
      <c r="H21" s="54">
        <f t="shared" si="2"/>
        <v>0</v>
      </c>
      <c r="I21" s="55">
        <v>0</v>
      </c>
      <c r="J21" s="53">
        <f t="shared" si="3"/>
        <v>0</v>
      </c>
      <c r="K21" s="52">
        <f t="shared" si="7"/>
        <v>2878</v>
      </c>
      <c r="L21" s="54">
        <f t="shared" si="4"/>
        <v>11.521216973578863</v>
      </c>
      <c r="M21" s="52">
        <f t="shared" si="5"/>
        <v>7653344</v>
      </c>
      <c r="N21" s="63">
        <f t="shared" si="6"/>
        <v>8.8484387340852315</v>
      </c>
    </row>
    <row r="22" spans="1:14" x14ac:dyDescent="0.25">
      <c r="A22" s="68" t="s">
        <v>32</v>
      </c>
      <c r="B22" s="10" t="s">
        <v>17</v>
      </c>
      <c r="C22" s="33">
        <v>236</v>
      </c>
      <c r="D22" s="20">
        <f t="shared" si="0"/>
        <v>1.0152721015272101</v>
      </c>
      <c r="E22" s="52">
        <v>854559</v>
      </c>
      <c r="F22" s="53">
        <f t="shared" si="1"/>
        <v>1.1808369570342099</v>
      </c>
      <c r="G22" s="52">
        <v>0</v>
      </c>
      <c r="H22" s="54">
        <f t="shared" si="2"/>
        <v>0</v>
      </c>
      <c r="I22" s="55">
        <v>0</v>
      </c>
      <c r="J22" s="53">
        <f t="shared" si="3"/>
        <v>0</v>
      </c>
      <c r="K22" s="52">
        <f t="shared" si="7"/>
        <v>236</v>
      </c>
      <c r="L22" s="54">
        <f t="shared" si="4"/>
        <v>0.94475580464371489</v>
      </c>
      <c r="M22" s="52">
        <f t="shared" si="5"/>
        <v>854559</v>
      </c>
      <c r="N22" s="63">
        <f t="shared" si="6"/>
        <v>0.98800118695319872</v>
      </c>
    </row>
    <row r="23" spans="1:14" x14ac:dyDescent="0.25">
      <c r="A23" s="68" t="s">
        <v>33</v>
      </c>
      <c r="B23" s="10" t="s">
        <v>20</v>
      </c>
      <c r="C23" s="33">
        <v>2895</v>
      </c>
      <c r="D23" s="20">
        <f t="shared" si="0"/>
        <v>12.454291245429125</v>
      </c>
      <c r="E23" s="52">
        <v>6367151</v>
      </c>
      <c r="F23" s="53">
        <f t="shared" si="1"/>
        <v>8.7981838724035732</v>
      </c>
      <c r="G23" s="52">
        <v>250</v>
      </c>
      <c r="H23" s="54">
        <f t="shared" si="2"/>
        <v>14.409221902017292</v>
      </c>
      <c r="I23" s="55">
        <v>1585082</v>
      </c>
      <c r="J23" s="53">
        <f t="shared" si="3"/>
        <v>11.221980747758712</v>
      </c>
      <c r="K23" s="52">
        <f t="shared" si="7"/>
        <v>3145</v>
      </c>
      <c r="L23" s="54">
        <f t="shared" si="4"/>
        <v>12.590072057646118</v>
      </c>
      <c r="M23" s="52">
        <f>(E23+I23)+1</f>
        <v>7952234</v>
      </c>
      <c r="N23" s="63">
        <f t="shared" si="6"/>
        <v>9.1940013865977459</v>
      </c>
    </row>
    <row r="24" spans="1:14" ht="15.75" thickBot="1" x14ac:dyDescent="0.3">
      <c r="A24" s="69"/>
      <c r="B24" s="39" t="s">
        <v>47</v>
      </c>
      <c r="C24" s="44">
        <f t="shared" ref="C24:N24" si="8">SUM(C11:C23)</f>
        <v>23245</v>
      </c>
      <c r="D24" s="40">
        <f t="shared" si="8"/>
        <v>100</v>
      </c>
      <c r="E24" s="57">
        <f t="shared" si="8"/>
        <v>72368924</v>
      </c>
      <c r="F24" s="58">
        <f t="shared" si="8"/>
        <v>99.999999999999986</v>
      </c>
      <c r="G24" s="57">
        <f t="shared" si="8"/>
        <v>1735</v>
      </c>
      <c r="H24" s="58">
        <f t="shared" si="8"/>
        <v>100</v>
      </c>
      <c r="I24" s="57">
        <f t="shared" si="8"/>
        <v>14124797</v>
      </c>
      <c r="J24" s="59">
        <f t="shared" si="8"/>
        <v>100</v>
      </c>
      <c r="K24" s="57">
        <f t="shared" si="8"/>
        <v>24980</v>
      </c>
      <c r="L24" s="58">
        <f t="shared" si="8"/>
        <v>100</v>
      </c>
      <c r="M24" s="57">
        <f t="shared" si="8"/>
        <v>86493722</v>
      </c>
      <c r="N24" s="64">
        <f t="shared" si="8"/>
        <v>100.00000000000001</v>
      </c>
    </row>
    <row r="26" spans="1:14" s="86" customFormat="1" ht="12" x14ac:dyDescent="0.25">
      <c r="A26" s="86" t="s">
        <v>53</v>
      </c>
    </row>
    <row r="27" spans="1:14" x14ac:dyDescent="0.25">
      <c r="B27" s="14"/>
      <c r="C27" s="21"/>
      <c r="D27" s="14"/>
      <c r="E27" s="22"/>
      <c r="F27" s="14"/>
      <c r="G27" s="21"/>
      <c r="H27" s="14"/>
      <c r="I27" s="23"/>
      <c r="J27" s="21"/>
      <c r="K27" s="21"/>
      <c r="L27" s="14"/>
      <c r="M27" s="23"/>
      <c r="N27" s="21"/>
    </row>
    <row r="28" spans="1:14" x14ac:dyDescent="0.25">
      <c r="B28" s="14"/>
      <c r="C28" s="2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x14ac:dyDescent="0.25">
      <c r="B29" s="17"/>
      <c r="C29" s="16"/>
      <c r="D29" s="14"/>
      <c r="E29" s="15"/>
      <c r="F29" s="15"/>
      <c r="G29" s="14"/>
      <c r="H29" s="14"/>
      <c r="I29" s="50"/>
      <c r="J29" s="14"/>
      <c r="K29" s="14"/>
      <c r="L29" s="14"/>
      <c r="M29" s="50"/>
      <c r="N29" s="14"/>
    </row>
    <row r="30" spans="1:14" x14ac:dyDescent="0.25">
      <c r="B30" s="17"/>
      <c r="C30" s="16"/>
      <c r="D30" s="14"/>
      <c r="E30" s="15"/>
      <c r="F30" s="15"/>
      <c r="G30" s="14"/>
      <c r="H30" s="14"/>
      <c r="I30" s="14"/>
      <c r="J30" s="14"/>
      <c r="K30" s="14"/>
      <c r="L30" s="14"/>
      <c r="M30" s="14"/>
      <c r="N30" s="14"/>
    </row>
    <row r="31" spans="1:14" x14ac:dyDescent="0.25">
      <c r="B31" s="17"/>
      <c r="C31" s="16"/>
      <c r="D31" s="14"/>
      <c r="E31" s="15"/>
      <c r="F31" s="15"/>
      <c r="G31" s="14"/>
      <c r="H31" s="14"/>
      <c r="I31" s="14"/>
      <c r="J31" s="14"/>
      <c r="K31" s="14"/>
      <c r="L31" s="14"/>
      <c r="M31" s="14"/>
      <c r="N31" s="14"/>
    </row>
    <row r="32" spans="1:14" x14ac:dyDescent="0.25">
      <c r="B32" s="17"/>
      <c r="C32" s="16"/>
      <c r="D32" s="14"/>
      <c r="E32" s="15"/>
      <c r="F32" s="15"/>
      <c r="G32" s="14"/>
      <c r="H32" s="14"/>
      <c r="I32" s="14"/>
      <c r="J32" s="14"/>
      <c r="K32" s="14"/>
      <c r="L32" s="14"/>
      <c r="M32" s="14"/>
      <c r="N32" s="14"/>
    </row>
    <row r="33" spans="2:14" x14ac:dyDescent="0.25">
      <c r="B33" s="17"/>
      <c r="C33" s="16"/>
      <c r="D33" s="14"/>
      <c r="E33" s="15"/>
      <c r="F33" s="15"/>
      <c r="G33" s="14"/>
      <c r="H33" s="14"/>
      <c r="I33" s="14"/>
      <c r="J33" s="14"/>
      <c r="K33" s="14"/>
      <c r="L33" s="14"/>
      <c r="M33" s="14"/>
      <c r="N33" s="14"/>
    </row>
    <row r="34" spans="2:14" x14ac:dyDescent="0.25">
      <c r="B34" s="17"/>
      <c r="C34" s="16"/>
      <c r="D34" s="14"/>
      <c r="E34" s="15"/>
      <c r="F34" s="15"/>
      <c r="G34" s="14"/>
      <c r="H34" s="14"/>
      <c r="I34" s="14"/>
      <c r="J34" s="14"/>
      <c r="K34" s="14"/>
      <c r="L34" s="14"/>
      <c r="M34" s="14"/>
      <c r="N34" s="14"/>
    </row>
    <row r="35" spans="2:14" x14ac:dyDescent="0.25">
      <c r="B35" s="17"/>
      <c r="C35" s="16"/>
      <c r="D35" s="14"/>
      <c r="E35" s="15"/>
      <c r="F35" s="15"/>
      <c r="G35" s="14"/>
      <c r="H35" s="14"/>
      <c r="I35" s="14"/>
      <c r="J35" s="14"/>
      <c r="K35" s="14"/>
      <c r="L35" s="14"/>
      <c r="M35" s="14"/>
      <c r="N35" s="14"/>
    </row>
    <row r="36" spans="2:14" x14ac:dyDescent="0.25">
      <c r="B36" s="17"/>
      <c r="C36" s="16"/>
      <c r="D36" s="14"/>
      <c r="E36" s="14"/>
      <c r="F36" s="14"/>
      <c r="G36" s="15"/>
      <c r="H36" s="14"/>
      <c r="I36" s="14"/>
      <c r="J36" s="14"/>
      <c r="K36" s="15"/>
      <c r="L36" s="14"/>
      <c r="M36" s="14"/>
      <c r="N36" s="14"/>
    </row>
    <row r="37" spans="2:14" x14ac:dyDescent="0.25">
      <c r="B37" s="17"/>
      <c r="C37" s="16"/>
      <c r="D37" s="14"/>
      <c r="E37" s="14"/>
      <c r="F37" s="14"/>
      <c r="G37" s="15"/>
      <c r="H37" s="14"/>
      <c r="I37" s="14"/>
      <c r="J37" s="14"/>
      <c r="K37" s="15"/>
      <c r="L37" s="14"/>
      <c r="M37" s="14"/>
      <c r="N37" s="14"/>
    </row>
    <row r="38" spans="2:14" x14ac:dyDescent="0.25">
      <c r="B38" s="17"/>
      <c r="C38" s="16"/>
      <c r="D38" s="14"/>
      <c r="E38" s="22"/>
      <c r="F38" s="14"/>
      <c r="G38" s="15"/>
      <c r="H38" s="14"/>
      <c r="I38" s="14"/>
      <c r="J38" s="14"/>
      <c r="K38" s="15"/>
      <c r="L38" s="14"/>
      <c r="M38" s="14"/>
      <c r="N38" s="14"/>
    </row>
    <row r="39" spans="2:14" x14ac:dyDescent="0.25">
      <c r="B39" s="17"/>
      <c r="C39" s="16"/>
      <c r="D39" s="14"/>
      <c r="E39" s="14"/>
      <c r="F39" s="14"/>
      <c r="G39" s="15"/>
      <c r="H39" s="14"/>
      <c r="I39" s="14"/>
      <c r="J39" s="14"/>
      <c r="K39" s="15"/>
      <c r="L39" s="14"/>
      <c r="M39" s="14"/>
      <c r="N39" s="14"/>
    </row>
    <row r="40" spans="2:14" x14ac:dyDescent="0.25">
      <c r="B40" s="17"/>
      <c r="C40" s="16"/>
      <c r="D40" s="14"/>
      <c r="E40" s="14"/>
      <c r="F40" s="14"/>
      <c r="G40" s="15"/>
      <c r="H40" s="14"/>
      <c r="I40" s="14"/>
      <c r="J40" s="14"/>
      <c r="K40" s="15"/>
      <c r="L40" s="14"/>
      <c r="M40" s="14"/>
      <c r="N40" s="14"/>
    </row>
    <row r="41" spans="2:14" x14ac:dyDescent="0.25">
      <c r="B41" s="17"/>
      <c r="C41" s="16"/>
      <c r="D41" s="14"/>
      <c r="E41" s="14"/>
      <c r="F41" s="14"/>
      <c r="G41" s="15"/>
      <c r="H41" s="14"/>
      <c r="I41" s="14"/>
      <c r="J41" s="14"/>
      <c r="K41" s="15"/>
      <c r="L41" s="14"/>
      <c r="M41" s="14"/>
      <c r="N41" s="14"/>
    </row>
    <row r="42" spans="2:14" x14ac:dyDescent="0.25">
      <c r="G42" s="15"/>
      <c r="K42" s="15"/>
    </row>
    <row r="43" spans="2:14" x14ac:dyDescent="0.25">
      <c r="G43" s="14"/>
      <c r="K43" s="14"/>
    </row>
  </sheetData>
  <mergeCells count="11">
    <mergeCell ref="A26:XFD26"/>
    <mergeCell ref="K8:N8"/>
    <mergeCell ref="K9:L9"/>
    <mergeCell ref="M9:N9"/>
    <mergeCell ref="B8:B10"/>
    <mergeCell ref="C8:F8"/>
    <mergeCell ref="E9:F9"/>
    <mergeCell ref="G9:H9"/>
    <mergeCell ref="I9:J9"/>
    <mergeCell ref="G8:J8"/>
    <mergeCell ref="C9:D9"/>
  </mergeCells>
  <dataValidations count="1">
    <dataValidation type="decimal" allowBlank="1" showInputMessage="1" showErrorMessage="1" errorTitle="Microsoft Excel" error="Neočekivana vrsta podatka!_x000a_Mollimo unesite broj." sqref="C29:C41 E12:E15 I11:I14 I16:I23" xr:uid="{00000000-0002-0000-0200-000000000000}">
      <formula1>-100000000000</formula1>
      <formula2>100000000000</formula2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75" orientation="landscape" r:id="rId1"/>
  <headerFooter>
    <oddHeader>&amp;L&amp;G&amp;CStatistika tržišta osiguranja&amp;RMjesečni izvještaj</oddHeader>
    <oddFooter>&amp;CU izvještaj su uključeni podaci zaključno sa 31.08.2026. godine.</oddFooter>
  </headerFooter>
  <ignoredErrors>
    <ignoredError sqref="K11:K22 M11:M14 L11:L22 K23 L23 M16:M22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BiH</vt:lpstr>
      <vt:lpstr>FBiH</vt:lpstr>
      <vt:lpstr>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</dc:creator>
  <cp:lastModifiedBy>Lenovo</cp:lastModifiedBy>
  <cp:lastPrinted>2026-09-24T09:00:51Z</cp:lastPrinted>
  <dcterms:created xsi:type="dcterms:W3CDTF">2018-01-08T12:56:16Z</dcterms:created>
  <dcterms:modified xsi:type="dcterms:W3CDTF">2026-09-24T09:00:57Z</dcterms:modified>
</cp:coreProperties>
</file>